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https://stomatoloskapoliklinikazg-my.sharepoint.com/personal/vlatka_blazevac_spz_hr/Documents/Desktop/Financijski izvještaji/Godišnji izvještaji-obrasci/2025/"/>
    </mc:Choice>
  </mc:AlternateContent>
  <xr:revisionPtr revIDLastSave="218" documentId="11_778DF1D4F74139521075DFCC1800F42852E46454" xr6:coauthVersionLast="47" xr6:coauthVersionMax="47" xr10:uidLastSave="{0B8EB0E4-ABA7-4F46-94C3-D63F353D461D}"/>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E329" i="9" s="1"/>
  <c r="B329" i="9" s="1"/>
  <c r="F329" i="9"/>
  <c r="H328" i="9"/>
  <c r="E328" i="9" s="1"/>
  <c r="B328" i="9" s="1"/>
  <c r="G328" i="9"/>
  <c r="F328" i="9"/>
  <c r="H327" i="9"/>
  <c r="G327" i="9"/>
  <c r="F327" i="9"/>
  <c r="H326" i="9"/>
  <c r="G326" i="9"/>
  <c r="F326" i="9"/>
  <c r="H325" i="9"/>
  <c r="G325" i="9"/>
  <c r="F325" i="9"/>
  <c r="H324" i="9"/>
  <c r="G324" i="9"/>
  <c r="F324" i="9"/>
  <c r="H323" i="9"/>
  <c r="G323" i="9"/>
  <c r="F323" i="9"/>
  <c r="E323" i="9"/>
  <c r="H322" i="9"/>
  <c r="G322" i="9"/>
  <c r="F322" i="9"/>
  <c r="H321" i="9"/>
  <c r="G321" i="9"/>
  <c r="E321" i="9" s="1"/>
  <c r="F321" i="9"/>
  <c r="H320" i="9"/>
  <c r="G320" i="9"/>
  <c r="E320" i="9" s="1"/>
  <c r="B320" i="9" s="1"/>
  <c r="F320" i="9"/>
  <c r="H319" i="9"/>
  <c r="G319" i="9"/>
  <c r="F319" i="9"/>
  <c r="H318" i="9"/>
  <c r="E318" i="9" s="1"/>
  <c r="B318" i="9" s="1"/>
  <c r="G318" i="9"/>
  <c r="F318" i="9"/>
  <c r="H317" i="9"/>
  <c r="G317" i="9"/>
  <c r="F317" i="9"/>
  <c r="F316" i="9"/>
  <c r="F315" i="9"/>
  <c r="F314" i="9"/>
  <c r="H313" i="9"/>
  <c r="G313" i="9"/>
  <c r="F313" i="9"/>
  <c r="H312" i="9"/>
  <c r="G312" i="9"/>
  <c r="F312" i="9"/>
  <c r="H311" i="9"/>
  <c r="G311" i="9"/>
  <c r="F311" i="9"/>
  <c r="F310" i="9"/>
  <c r="F309" i="9"/>
  <c r="F298" i="9" s="1"/>
  <c r="F308" i="9"/>
  <c r="H307" i="9"/>
  <c r="G307" i="9"/>
  <c r="F307" i="9"/>
  <c r="F306" i="9"/>
  <c r="H305" i="9"/>
  <c r="G305" i="9"/>
  <c r="F305" i="9"/>
  <c r="E305" i="9"/>
  <c r="H304" i="9"/>
  <c r="G304" i="9"/>
  <c r="F304" i="9"/>
  <c r="H303" i="9"/>
  <c r="G303" i="9"/>
  <c r="E303" i="9" s="1"/>
  <c r="B303" i="9" s="1"/>
  <c r="F303" i="9"/>
  <c r="F302" i="9"/>
  <c r="F301" i="9"/>
  <c r="F300" i="9"/>
  <c r="F299" i="9"/>
  <c r="F297" i="9"/>
  <c r="L296" i="9"/>
  <c r="F296" i="9" s="1"/>
  <c r="H296" i="9"/>
  <c r="F295" i="9"/>
  <c r="I294" i="9"/>
  <c r="E294" i="9" s="1"/>
  <c r="B294" i="9" s="1"/>
  <c r="H294" i="9"/>
  <c r="F294" i="9"/>
  <c r="E293" i="9"/>
  <c r="M292" i="9"/>
  <c r="L292" i="9"/>
  <c r="F292" i="9" s="1"/>
  <c r="B292" i="9" s="1"/>
  <c r="E292" i="9"/>
  <c r="M291" i="9"/>
  <c r="L291" i="9"/>
  <c r="E291" i="9"/>
  <c r="M290" i="9"/>
  <c r="L290" i="9"/>
  <c r="F290" i="9"/>
  <c r="E290" i="9"/>
  <c r="M289" i="9"/>
  <c r="L289" i="9"/>
  <c r="F289" i="9"/>
  <c r="E289" i="9"/>
  <c r="M288" i="9"/>
  <c r="L288" i="9"/>
  <c r="F288" i="9"/>
  <c r="B288" i="9" s="1"/>
  <c r="E288" i="9"/>
  <c r="M287" i="9"/>
  <c r="L287" i="9"/>
  <c r="F287" i="9" s="1"/>
  <c r="E287" i="9"/>
  <c r="B287" i="9" s="1"/>
  <c r="M286" i="9"/>
  <c r="F286" i="9" s="1"/>
  <c r="L286" i="9"/>
  <c r="E286" i="9"/>
  <c r="B286" i="9"/>
  <c r="M285" i="9"/>
  <c r="L285" i="9"/>
  <c r="F285" i="9" s="1"/>
  <c r="E285" i="9"/>
  <c r="B285" i="9" s="1"/>
  <c r="M284" i="9"/>
  <c r="L284" i="9"/>
  <c r="E284" i="9"/>
  <c r="M283" i="9"/>
  <c r="L283" i="9"/>
  <c r="E283" i="9"/>
  <c r="M282" i="9"/>
  <c r="L282" i="9"/>
  <c r="F282" i="9"/>
  <c r="E282" i="9"/>
  <c r="B282" i="9" s="1"/>
  <c r="M281" i="9"/>
  <c r="L281" i="9"/>
  <c r="F281" i="9" s="1"/>
  <c r="E281" i="9"/>
  <c r="M280" i="9"/>
  <c r="L280" i="9"/>
  <c r="F280" i="9" s="1"/>
  <c r="B280" i="9" s="1"/>
  <c r="E280" i="9"/>
  <c r="M279" i="9"/>
  <c r="L279" i="9"/>
  <c r="E279" i="9"/>
  <c r="M278" i="9"/>
  <c r="F278" i="9" s="1"/>
  <c r="B278" i="9" s="1"/>
  <c r="L278" i="9"/>
  <c r="E278" i="9"/>
  <c r="M277" i="9"/>
  <c r="L277" i="9"/>
  <c r="F277" i="9" s="1"/>
  <c r="E277" i="9"/>
  <c r="M276" i="9"/>
  <c r="L276" i="9"/>
  <c r="F276" i="9" s="1"/>
  <c r="B276" i="9" s="1"/>
  <c r="E276" i="9"/>
  <c r="M275" i="9"/>
  <c r="L275" i="9"/>
  <c r="E275" i="9"/>
  <c r="M274" i="9"/>
  <c r="L274" i="9"/>
  <c r="F274" i="9"/>
  <c r="E274" i="9"/>
  <c r="M273" i="9"/>
  <c r="L273" i="9"/>
  <c r="F273" i="9" s="1"/>
  <c r="E273" i="9"/>
  <c r="M272" i="9"/>
  <c r="L272" i="9"/>
  <c r="F272" i="9" s="1"/>
  <c r="B272" i="9" s="1"/>
  <c r="E272" i="9"/>
  <c r="M271" i="9"/>
  <c r="L271" i="9"/>
  <c r="F271" i="9" s="1"/>
  <c r="E271" i="9"/>
  <c r="M270" i="9"/>
  <c r="F270" i="9" s="1"/>
  <c r="L270" i="9"/>
  <c r="E270" i="9"/>
  <c r="B270" i="9"/>
  <c r="M269" i="9"/>
  <c r="L269" i="9"/>
  <c r="F269" i="9" s="1"/>
  <c r="E269" i="9"/>
  <c r="B269" i="9" s="1"/>
  <c r="M268" i="9"/>
  <c r="L268" i="9"/>
  <c r="E268" i="9"/>
  <c r="M267" i="9"/>
  <c r="L267" i="9"/>
  <c r="E267" i="9"/>
  <c r="M266" i="9"/>
  <c r="L266" i="9"/>
  <c r="F266" i="9"/>
  <c r="E266" i="9"/>
  <c r="B266" i="9" s="1"/>
  <c r="M265" i="9"/>
  <c r="L265" i="9"/>
  <c r="F265" i="9" s="1"/>
  <c r="E265" i="9"/>
  <c r="M264" i="9"/>
  <c r="L264" i="9"/>
  <c r="F264" i="9" s="1"/>
  <c r="B264" i="9" s="1"/>
  <c r="E264" i="9"/>
  <c r="M263" i="9"/>
  <c r="L263" i="9"/>
  <c r="E263" i="9"/>
  <c r="M262" i="9"/>
  <c r="F262" i="9" s="1"/>
  <c r="B262" i="9" s="1"/>
  <c r="L262" i="9"/>
  <c r="E262" i="9"/>
  <c r="M261" i="9"/>
  <c r="L261" i="9"/>
  <c r="F261" i="9" s="1"/>
  <c r="E261" i="9"/>
  <c r="M260" i="9"/>
  <c r="L260" i="9"/>
  <c r="F260" i="9" s="1"/>
  <c r="B260" i="9" s="1"/>
  <c r="E260" i="9"/>
  <c r="M259" i="9"/>
  <c r="L259" i="9"/>
  <c r="E259" i="9"/>
  <c r="M258" i="9"/>
  <c r="L258" i="9"/>
  <c r="F258" i="9"/>
  <c r="E258" i="9"/>
  <c r="M257" i="9"/>
  <c r="L257" i="9"/>
  <c r="F257" i="9"/>
  <c r="E257" i="9"/>
  <c r="M256" i="9"/>
  <c r="L256" i="9"/>
  <c r="F256" i="9"/>
  <c r="B256" i="9" s="1"/>
  <c r="E256" i="9"/>
  <c r="M255" i="9"/>
  <c r="L255" i="9"/>
  <c r="F255" i="9" s="1"/>
  <c r="E255" i="9"/>
  <c r="B255" i="9" s="1"/>
  <c r="M254" i="9"/>
  <c r="F254" i="9" s="1"/>
  <c r="L254" i="9"/>
  <c r="E254" i="9"/>
  <c r="B254" i="9"/>
  <c r="M253" i="9"/>
  <c r="L253" i="9"/>
  <c r="F253" i="9" s="1"/>
  <c r="E253" i="9"/>
  <c r="B253" i="9" s="1"/>
  <c r="M252" i="9"/>
  <c r="L252" i="9"/>
  <c r="E252" i="9"/>
  <c r="M251" i="9"/>
  <c r="L251" i="9"/>
  <c r="E251" i="9"/>
  <c r="M250" i="9"/>
  <c r="L250" i="9"/>
  <c r="F250" i="9"/>
  <c r="E250" i="9"/>
  <c r="B250" i="9" s="1"/>
  <c r="M249" i="9"/>
  <c r="L249" i="9"/>
  <c r="F249" i="9" s="1"/>
  <c r="E249" i="9"/>
  <c r="M248" i="9"/>
  <c r="L248" i="9"/>
  <c r="F248" i="9" s="1"/>
  <c r="B248" i="9" s="1"/>
  <c r="E248" i="9"/>
  <c r="M247" i="9"/>
  <c r="L247" i="9"/>
  <c r="E247" i="9"/>
  <c r="M246" i="9"/>
  <c r="F246" i="9" s="1"/>
  <c r="B246" i="9" s="1"/>
  <c r="L246" i="9"/>
  <c r="E246" i="9"/>
  <c r="M245" i="9"/>
  <c r="L245" i="9"/>
  <c r="F245" i="9" s="1"/>
  <c r="E245" i="9"/>
  <c r="M244" i="9"/>
  <c r="L244" i="9"/>
  <c r="E244" i="9"/>
  <c r="M243" i="9"/>
  <c r="L243" i="9"/>
  <c r="E243" i="9"/>
  <c r="M242" i="9"/>
  <c r="F242" i="9" s="1"/>
  <c r="L242" i="9"/>
  <c r="E242" i="9"/>
  <c r="M241" i="9"/>
  <c r="F241" i="9" s="1"/>
  <c r="L241" i="9"/>
  <c r="E241" i="9"/>
  <c r="M240" i="9"/>
  <c r="L240" i="9"/>
  <c r="F240" i="9"/>
  <c r="B240" i="9" s="1"/>
  <c r="E240" i="9"/>
  <c r="M239" i="9"/>
  <c r="L239" i="9"/>
  <c r="E239" i="9"/>
  <c r="M238" i="9"/>
  <c r="F238" i="9" s="1"/>
  <c r="B238" i="9" s="1"/>
  <c r="L238" i="9"/>
  <c r="E238" i="9"/>
  <c r="M237" i="9"/>
  <c r="L237" i="9"/>
  <c r="E237" i="9"/>
  <c r="M236" i="9"/>
  <c r="L236" i="9"/>
  <c r="E236" i="9"/>
  <c r="M235" i="9"/>
  <c r="L235" i="9"/>
  <c r="E235" i="9"/>
  <c r="M234" i="9"/>
  <c r="L234" i="9"/>
  <c r="F234" i="9"/>
  <c r="E234" i="9"/>
  <c r="B234" i="9" s="1"/>
  <c r="M233" i="9"/>
  <c r="L233" i="9"/>
  <c r="F233" i="9" s="1"/>
  <c r="E233" i="9"/>
  <c r="M232" i="9"/>
  <c r="L232" i="9"/>
  <c r="F232" i="9" s="1"/>
  <c r="B232" i="9" s="1"/>
  <c r="E232" i="9"/>
  <c r="M231" i="9"/>
  <c r="L231" i="9"/>
  <c r="E231" i="9"/>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B173" i="9"/>
  <c r="H172" i="9"/>
  <c r="G172" i="9"/>
  <c r="F172" i="9"/>
  <c r="E172" i="9"/>
  <c r="B172" i="9" s="1"/>
  <c r="H171" i="9"/>
  <c r="G171" i="9"/>
  <c r="E171" i="9" s="1"/>
  <c r="F171" i="9"/>
  <c r="H170" i="9"/>
  <c r="G170" i="9"/>
  <c r="F170" i="9"/>
  <c r="H169" i="9"/>
  <c r="E169" i="9" s="1"/>
  <c r="B169" i="9" s="1"/>
  <c r="G169" i="9"/>
  <c r="F169" i="9"/>
  <c r="H168" i="9"/>
  <c r="G168" i="9"/>
  <c r="F168" i="9"/>
  <c r="E168" i="9"/>
  <c r="B168" i="9" s="1"/>
  <c r="H167" i="9"/>
  <c r="G167" i="9"/>
  <c r="E167" i="9" s="1"/>
  <c r="F167" i="9"/>
  <c r="H166" i="9"/>
  <c r="G166" i="9"/>
  <c r="E166" i="9" s="1"/>
  <c r="B166" i="9" s="1"/>
  <c r="F166" i="9"/>
  <c r="H165" i="9"/>
  <c r="E165" i="9" s="1"/>
  <c r="G165" i="9"/>
  <c r="F165" i="9"/>
  <c r="B165" i="9"/>
  <c r="H164" i="9"/>
  <c r="G164" i="9"/>
  <c r="F164" i="9"/>
  <c r="E164" i="9"/>
  <c r="B164" i="9" s="1"/>
  <c r="H163" i="9"/>
  <c r="G163" i="9"/>
  <c r="E163" i="9" s="1"/>
  <c r="F163" i="9"/>
  <c r="H162" i="9"/>
  <c r="G162" i="9"/>
  <c r="F162" i="9"/>
  <c r="H161" i="9"/>
  <c r="E161" i="9" s="1"/>
  <c r="B161" i="9" s="1"/>
  <c r="G161" i="9"/>
  <c r="F161" i="9"/>
  <c r="H160" i="9"/>
  <c r="G160" i="9"/>
  <c r="F160" i="9"/>
  <c r="E160" i="9"/>
  <c r="B160" i="9" s="1"/>
  <c r="H159" i="9"/>
  <c r="G159" i="9"/>
  <c r="E159" i="9" s="1"/>
  <c r="F159" i="9"/>
  <c r="H158" i="9"/>
  <c r="G158" i="9"/>
  <c r="E158" i="9" s="1"/>
  <c r="B158" i="9" s="1"/>
  <c r="F158" i="9"/>
  <c r="H157" i="9"/>
  <c r="E157" i="9" s="1"/>
  <c r="G157" i="9"/>
  <c r="F157" i="9"/>
  <c r="B157" i="9"/>
  <c r="F156" i="9"/>
  <c r="H155" i="9"/>
  <c r="G155" i="9"/>
  <c r="E155" i="9" s="1"/>
  <c r="F155" i="9"/>
  <c r="H154" i="9"/>
  <c r="G154" i="9"/>
  <c r="E154" i="9" s="1"/>
  <c r="F154" i="9"/>
  <c r="B154" i="9"/>
  <c r="H153" i="9"/>
  <c r="G153" i="9"/>
  <c r="F153" i="9"/>
  <c r="E153" i="9"/>
  <c r="B153" i="9" s="1"/>
  <c r="H152" i="9"/>
  <c r="G152" i="9"/>
  <c r="F152" i="9"/>
  <c r="E152" i="9"/>
  <c r="H151" i="9"/>
  <c r="G151" i="9"/>
  <c r="E151" i="9" s="1"/>
  <c r="F151" i="9"/>
  <c r="H150" i="9"/>
  <c r="G150" i="9"/>
  <c r="E150" i="9" s="1"/>
  <c r="F150" i="9"/>
  <c r="B150" i="9"/>
  <c r="H149" i="9"/>
  <c r="G149" i="9"/>
  <c r="F149" i="9"/>
  <c r="E149" i="9"/>
  <c r="B149" i="9" s="1"/>
  <c r="H148" i="9"/>
  <c r="G148" i="9"/>
  <c r="F148" i="9"/>
  <c r="E148" i="9"/>
  <c r="H147" i="9"/>
  <c r="G147" i="9"/>
  <c r="E147" i="9" s="1"/>
  <c r="F147" i="9"/>
  <c r="H146" i="9"/>
  <c r="G146" i="9"/>
  <c r="E146" i="9" s="1"/>
  <c r="F146" i="9"/>
  <c r="B146" i="9"/>
  <c r="H145" i="9"/>
  <c r="G145" i="9"/>
  <c r="F145" i="9"/>
  <c r="E145" i="9"/>
  <c r="B145" i="9" s="1"/>
  <c r="H144" i="9"/>
  <c r="G144" i="9"/>
  <c r="F144" i="9"/>
  <c r="E144" i="9"/>
  <c r="H143" i="9"/>
  <c r="G143" i="9"/>
  <c r="E143" i="9" s="1"/>
  <c r="B143" i="9" s="1"/>
  <c r="F143" i="9"/>
  <c r="H142" i="9"/>
  <c r="G142" i="9"/>
  <c r="E142" i="9" s="1"/>
  <c r="F142" i="9"/>
  <c r="B142" i="9"/>
  <c r="H141" i="9"/>
  <c r="G141" i="9"/>
  <c r="F141" i="9"/>
  <c r="E141" i="9"/>
  <c r="B141" i="9" s="1"/>
  <c r="H140" i="9"/>
  <c r="G140" i="9"/>
  <c r="F140" i="9"/>
  <c r="E140" i="9"/>
  <c r="H139" i="9"/>
  <c r="G139" i="9"/>
  <c r="E139" i="9" s="1"/>
  <c r="F139" i="9"/>
  <c r="H138" i="9"/>
  <c r="G138" i="9"/>
  <c r="E138" i="9" s="1"/>
  <c r="F138" i="9"/>
  <c r="B138" i="9"/>
  <c r="H137" i="9"/>
  <c r="G137" i="9"/>
  <c r="F137" i="9"/>
  <c r="E137" i="9"/>
  <c r="B137" i="9" s="1"/>
  <c r="H136" i="9"/>
  <c r="G136" i="9"/>
  <c r="F136" i="9"/>
  <c r="E136" i="9"/>
  <c r="H135" i="9"/>
  <c r="G135" i="9"/>
  <c r="E135" i="9" s="1"/>
  <c r="F135" i="9"/>
  <c r="H134" i="9"/>
  <c r="G134" i="9"/>
  <c r="E134" i="9" s="1"/>
  <c r="F134" i="9"/>
  <c r="B134" i="9"/>
  <c r="H133" i="9"/>
  <c r="G133" i="9"/>
  <c r="F133" i="9"/>
  <c r="E133" i="9"/>
  <c r="B133" i="9" s="1"/>
  <c r="H132" i="9"/>
  <c r="G132" i="9"/>
  <c r="F132" i="9"/>
  <c r="E132" i="9"/>
  <c r="H131" i="9"/>
  <c r="G131" i="9"/>
  <c r="E131" i="9" s="1"/>
  <c r="F131" i="9"/>
  <c r="H130" i="9"/>
  <c r="G130" i="9"/>
  <c r="E130" i="9" s="1"/>
  <c r="F130" i="9"/>
  <c r="B130" i="9"/>
  <c r="H129" i="9"/>
  <c r="G129" i="9"/>
  <c r="F129" i="9"/>
  <c r="E129" i="9"/>
  <c r="B129" i="9" s="1"/>
  <c r="H128" i="9"/>
  <c r="G128" i="9"/>
  <c r="F128" i="9"/>
  <c r="E128" i="9"/>
  <c r="H127" i="9"/>
  <c r="G127" i="9"/>
  <c r="E127" i="9" s="1"/>
  <c r="B127" i="9" s="1"/>
  <c r="F127" i="9"/>
  <c r="H126" i="9"/>
  <c r="G126" i="9"/>
  <c r="E126" i="9" s="1"/>
  <c r="F126" i="9"/>
  <c r="B126" i="9"/>
  <c r="H125" i="9"/>
  <c r="G125" i="9"/>
  <c r="F125" i="9"/>
  <c r="E125" i="9"/>
  <c r="B125" i="9" s="1"/>
  <c r="H124" i="9"/>
  <c r="G124" i="9"/>
  <c r="F124" i="9"/>
  <c r="E124" i="9"/>
  <c r="H123" i="9"/>
  <c r="G123" i="9"/>
  <c r="E123" i="9" s="1"/>
  <c r="F123" i="9"/>
  <c r="H122" i="9"/>
  <c r="G122" i="9"/>
  <c r="E122" i="9" s="1"/>
  <c r="F122" i="9"/>
  <c r="B122" i="9"/>
  <c r="H121" i="9"/>
  <c r="G121" i="9"/>
  <c r="F121" i="9"/>
  <c r="E121" i="9"/>
  <c r="B121" i="9" s="1"/>
  <c r="H120" i="9"/>
  <c r="G120" i="9"/>
  <c r="F120" i="9"/>
  <c r="E120" i="9"/>
  <c r="H119" i="9"/>
  <c r="G119" i="9"/>
  <c r="E119" i="9" s="1"/>
  <c r="F119" i="9"/>
  <c r="H118" i="9"/>
  <c r="G118" i="9"/>
  <c r="E118" i="9" s="1"/>
  <c r="F118" i="9"/>
  <c r="B118" i="9"/>
  <c r="H117" i="9"/>
  <c r="G117" i="9"/>
  <c r="F117" i="9"/>
  <c r="E117" i="9"/>
  <c r="B117" i="9" s="1"/>
  <c r="H116" i="9"/>
  <c r="G116" i="9"/>
  <c r="F116" i="9"/>
  <c r="E116" i="9"/>
  <c r="H115" i="9"/>
  <c r="G115" i="9"/>
  <c r="E115" i="9" s="1"/>
  <c r="F115" i="9"/>
  <c r="H114" i="9"/>
  <c r="G114" i="9"/>
  <c r="E114" i="9" s="1"/>
  <c r="F114" i="9"/>
  <c r="B114" i="9"/>
  <c r="H113" i="9"/>
  <c r="G113" i="9"/>
  <c r="F113" i="9"/>
  <c r="E113" i="9"/>
  <c r="B113" i="9" s="1"/>
  <c r="H112" i="9"/>
  <c r="G112" i="9"/>
  <c r="F112" i="9"/>
  <c r="E112" i="9"/>
  <c r="H111" i="9"/>
  <c r="G111" i="9"/>
  <c r="E111" i="9" s="1"/>
  <c r="B111" i="9" s="1"/>
  <c r="F111" i="9"/>
  <c r="H110" i="9"/>
  <c r="G110" i="9"/>
  <c r="E110" i="9" s="1"/>
  <c r="F110" i="9"/>
  <c r="B110" i="9"/>
  <c r="H109" i="9"/>
  <c r="G109" i="9"/>
  <c r="F109" i="9"/>
  <c r="E109" i="9"/>
  <c r="B109" i="9" s="1"/>
  <c r="H108" i="9"/>
  <c r="G108" i="9"/>
  <c r="F108" i="9"/>
  <c r="E108" i="9"/>
  <c r="H107" i="9"/>
  <c r="G107" i="9"/>
  <c r="E107" i="9" s="1"/>
  <c r="F107" i="9"/>
  <c r="H106" i="9"/>
  <c r="G106" i="9"/>
  <c r="E106" i="9" s="1"/>
  <c r="F106" i="9"/>
  <c r="B106" i="9"/>
  <c r="H105" i="9"/>
  <c r="G105" i="9"/>
  <c r="F105" i="9"/>
  <c r="E105" i="9"/>
  <c r="B105" i="9" s="1"/>
  <c r="H104" i="9"/>
  <c r="G104" i="9"/>
  <c r="F104" i="9"/>
  <c r="E104" i="9"/>
  <c r="H103" i="9"/>
  <c r="G103" i="9"/>
  <c r="E103" i="9" s="1"/>
  <c r="F103" i="9"/>
  <c r="H102" i="9"/>
  <c r="G102" i="9"/>
  <c r="F102" i="9"/>
  <c r="H101" i="9"/>
  <c r="G101" i="9"/>
  <c r="F101" i="9"/>
  <c r="E101" i="9"/>
  <c r="B101" i="9" s="1"/>
  <c r="H100" i="9"/>
  <c r="G100" i="9"/>
  <c r="F100" i="9"/>
  <c r="E100" i="9"/>
  <c r="H99" i="9"/>
  <c r="G99" i="9"/>
  <c r="E99" i="9" s="1"/>
  <c r="F99" i="9"/>
  <c r="H98" i="9"/>
  <c r="G98" i="9"/>
  <c r="F98" i="9"/>
  <c r="H97" i="9"/>
  <c r="G97" i="9"/>
  <c r="F97" i="9"/>
  <c r="E97" i="9"/>
  <c r="B97" i="9" s="1"/>
  <c r="H96" i="9"/>
  <c r="G96" i="9"/>
  <c r="F96" i="9"/>
  <c r="E96" i="9"/>
  <c r="H95" i="9"/>
  <c r="G95" i="9"/>
  <c r="E95" i="9" s="1"/>
  <c r="B95" i="9" s="1"/>
  <c r="F95" i="9"/>
  <c r="H94" i="9"/>
  <c r="G94" i="9"/>
  <c r="F94" i="9"/>
  <c r="H93" i="9"/>
  <c r="G93" i="9"/>
  <c r="F93" i="9"/>
  <c r="E93" i="9"/>
  <c r="B93" i="9" s="1"/>
  <c r="H92" i="9"/>
  <c r="G92" i="9"/>
  <c r="F92" i="9"/>
  <c r="E92" i="9"/>
  <c r="H91" i="9"/>
  <c r="G91" i="9"/>
  <c r="E91" i="9" s="1"/>
  <c r="F91" i="9"/>
  <c r="H90" i="9"/>
  <c r="G90" i="9"/>
  <c r="F90" i="9"/>
  <c r="H89" i="9"/>
  <c r="G89" i="9"/>
  <c r="F89" i="9"/>
  <c r="E89" i="9"/>
  <c r="B89" i="9" s="1"/>
  <c r="H88" i="9"/>
  <c r="G88" i="9"/>
  <c r="F88" i="9"/>
  <c r="E88" i="9"/>
  <c r="H87" i="9"/>
  <c r="G87" i="9"/>
  <c r="E87" i="9" s="1"/>
  <c r="F87" i="9"/>
  <c r="H86" i="9"/>
  <c r="G86" i="9"/>
  <c r="F86" i="9"/>
  <c r="H85" i="9"/>
  <c r="G85" i="9"/>
  <c r="F85" i="9"/>
  <c r="E85" i="9"/>
  <c r="B85" i="9" s="1"/>
  <c r="H84" i="9"/>
  <c r="G84" i="9"/>
  <c r="F84" i="9"/>
  <c r="E84" i="9"/>
  <c r="H83" i="9"/>
  <c r="G83" i="9"/>
  <c r="E83" i="9" s="1"/>
  <c r="F83" i="9"/>
  <c r="H82" i="9"/>
  <c r="G82" i="9"/>
  <c r="F82" i="9"/>
  <c r="H81" i="9"/>
  <c r="G81" i="9"/>
  <c r="F81" i="9"/>
  <c r="E81" i="9"/>
  <c r="B81" i="9" s="1"/>
  <c r="H80" i="9"/>
  <c r="G80" i="9"/>
  <c r="F80" i="9"/>
  <c r="E80" i="9"/>
  <c r="H79" i="9"/>
  <c r="G79" i="9"/>
  <c r="E79" i="9" s="1"/>
  <c r="B79" i="9" s="1"/>
  <c r="F79" i="9"/>
  <c r="H78" i="9"/>
  <c r="G78" i="9"/>
  <c r="F78" i="9"/>
  <c r="H77" i="9"/>
  <c r="G77" i="9"/>
  <c r="F77" i="9"/>
  <c r="E77" i="9"/>
  <c r="B77" i="9" s="1"/>
  <c r="H76" i="9"/>
  <c r="G76" i="9"/>
  <c r="F76" i="9"/>
  <c r="E76" i="9"/>
  <c r="H75" i="9"/>
  <c r="G75" i="9"/>
  <c r="E75" i="9" s="1"/>
  <c r="F75" i="9"/>
  <c r="H74" i="9"/>
  <c r="G74" i="9"/>
  <c r="F74" i="9"/>
  <c r="H73" i="9"/>
  <c r="G73" i="9"/>
  <c r="F73" i="9"/>
  <c r="E73" i="9"/>
  <c r="B73" i="9" s="1"/>
  <c r="H72" i="9"/>
  <c r="G72" i="9"/>
  <c r="F72" i="9"/>
  <c r="E72" i="9"/>
  <c r="H71" i="9"/>
  <c r="G71" i="9"/>
  <c r="E71" i="9" s="1"/>
  <c r="F71" i="9"/>
  <c r="H70" i="9"/>
  <c r="G70" i="9"/>
  <c r="F70" i="9"/>
  <c r="H69" i="9"/>
  <c r="G69" i="9"/>
  <c r="F69" i="9"/>
  <c r="E69" i="9"/>
  <c r="B69" i="9" s="1"/>
  <c r="H68" i="9"/>
  <c r="G68" i="9"/>
  <c r="F68" i="9"/>
  <c r="E68" i="9"/>
  <c r="H67" i="9"/>
  <c r="G67" i="9"/>
  <c r="E67" i="9" s="1"/>
  <c r="F67" i="9"/>
  <c r="H66" i="9"/>
  <c r="G66" i="9"/>
  <c r="F66" i="9"/>
  <c r="H65" i="9"/>
  <c r="G65" i="9"/>
  <c r="F65" i="9"/>
  <c r="E65" i="9"/>
  <c r="B65" i="9" s="1"/>
  <c r="H64" i="9"/>
  <c r="G64" i="9"/>
  <c r="F64" i="9"/>
  <c r="E64" i="9"/>
  <c r="H63" i="9"/>
  <c r="G63" i="9"/>
  <c r="E63" i="9" s="1"/>
  <c r="B63" i="9" s="1"/>
  <c r="F63" i="9"/>
  <c r="H62" i="9"/>
  <c r="G62" i="9"/>
  <c r="F62" i="9"/>
  <c r="H61" i="9"/>
  <c r="G61" i="9"/>
  <c r="F61" i="9"/>
  <c r="E61" i="9"/>
  <c r="B61" i="9" s="1"/>
  <c r="H60" i="9"/>
  <c r="G60" i="9"/>
  <c r="F60" i="9"/>
  <c r="E60" i="9"/>
  <c r="H59" i="9"/>
  <c r="G59" i="9"/>
  <c r="E59" i="9" s="1"/>
  <c r="F59" i="9"/>
  <c r="H58" i="9"/>
  <c r="G58" i="9"/>
  <c r="F58" i="9"/>
  <c r="H57" i="9"/>
  <c r="G57" i="9"/>
  <c r="F57" i="9"/>
  <c r="E57" i="9"/>
  <c r="B57" i="9" s="1"/>
  <c r="H56" i="9"/>
  <c r="G56" i="9"/>
  <c r="F56" i="9"/>
  <c r="E56" i="9"/>
  <c r="H55" i="9"/>
  <c r="G55" i="9"/>
  <c r="F55" i="9"/>
  <c r="H54" i="9"/>
  <c r="G54" i="9"/>
  <c r="F54" i="9"/>
  <c r="H53" i="9"/>
  <c r="G53" i="9"/>
  <c r="F53" i="9"/>
  <c r="E53" i="9"/>
  <c r="B53" i="9" s="1"/>
  <c r="H52" i="9"/>
  <c r="G52" i="9"/>
  <c r="F52" i="9"/>
  <c r="E52" i="9"/>
  <c r="H51" i="9"/>
  <c r="G51" i="9"/>
  <c r="F51" i="9"/>
  <c r="H50" i="9"/>
  <c r="G50" i="9"/>
  <c r="F50" i="9"/>
  <c r="H49" i="9"/>
  <c r="E49" i="9" s="1"/>
  <c r="B49" i="9" s="1"/>
  <c r="G49" i="9"/>
  <c r="F49" i="9"/>
  <c r="H48" i="9"/>
  <c r="E48" i="9" s="1"/>
  <c r="G48" i="9"/>
  <c r="F48" i="9"/>
  <c r="H47" i="9"/>
  <c r="G47" i="9"/>
  <c r="E47" i="9" s="1"/>
  <c r="B47" i="9" s="1"/>
  <c r="F47" i="9"/>
  <c r="H46" i="9"/>
  <c r="G46" i="9"/>
  <c r="F46" i="9"/>
  <c r="H45" i="9"/>
  <c r="G45" i="9"/>
  <c r="F45" i="9"/>
  <c r="E45" i="9"/>
  <c r="B45" i="9" s="1"/>
  <c r="H44" i="9"/>
  <c r="G44" i="9"/>
  <c r="F44" i="9"/>
  <c r="E44" i="9"/>
  <c r="H43" i="9"/>
  <c r="G43" i="9"/>
  <c r="E43" i="9" s="1"/>
  <c r="F43" i="9"/>
  <c r="H42" i="9"/>
  <c r="G42" i="9"/>
  <c r="F42" i="9"/>
  <c r="H41" i="9"/>
  <c r="G41" i="9"/>
  <c r="F41" i="9"/>
  <c r="E41" i="9"/>
  <c r="B41" i="9" s="1"/>
  <c r="H40" i="9"/>
  <c r="G40" i="9"/>
  <c r="F40" i="9"/>
  <c r="E40" i="9"/>
  <c r="H39" i="9"/>
  <c r="G39" i="9"/>
  <c r="F39" i="9"/>
  <c r="H38" i="9"/>
  <c r="G38" i="9"/>
  <c r="F38" i="9"/>
  <c r="H37" i="9"/>
  <c r="G37" i="9"/>
  <c r="F37" i="9"/>
  <c r="H36" i="9"/>
  <c r="G36" i="9"/>
  <c r="F36" i="9"/>
  <c r="H35" i="9"/>
  <c r="G35" i="9"/>
  <c r="E35" i="9" s="1"/>
  <c r="F35" i="9"/>
  <c r="H34" i="9"/>
  <c r="G34" i="9"/>
  <c r="F34" i="9"/>
  <c r="H33" i="9"/>
  <c r="G33" i="9"/>
  <c r="F33" i="9"/>
  <c r="E33" i="9"/>
  <c r="B33" i="9" s="1"/>
  <c r="H32" i="9"/>
  <c r="G32" i="9"/>
  <c r="F32" i="9"/>
  <c r="E32" i="9"/>
  <c r="H31" i="9"/>
  <c r="G31" i="9"/>
  <c r="F31" i="9"/>
  <c r="H30" i="9"/>
  <c r="G30" i="9"/>
  <c r="F30" i="9"/>
  <c r="H29" i="9"/>
  <c r="G29" i="9"/>
  <c r="F29" i="9"/>
  <c r="E29" i="9"/>
  <c r="B29" i="9" s="1"/>
  <c r="H28" i="9"/>
  <c r="G28" i="9"/>
  <c r="F28" i="9"/>
  <c r="E28" i="9"/>
  <c r="H27" i="9"/>
  <c r="G27" i="9"/>
  <c r="E27" i="9" s="1"/>
  <c r="F27" i="9"/>
  <c r="H26" i="9"/>
  <c r="G26" i="9"/>
  <c r="F26" i="9"/>
  <c r="H25" i="9"/>
  <c r="G25" i="9"/>
  <c r="F25" i="9"/>
  <c r="E25" i="9"/>
  <c r="B25" i="9" s="1"/>
  <c r="F24" i="9"/>
  <c r="F4" i="9"/>
  <c r="O3" i="9"/>
  <c r="I3" i="9"/>
  <c r="H3" i="9"/>
  <c r="G3" i="9"/>
  <c r="D104" i="8"/>
  <c r="I41" i="3" s="1"/>
  <c r="D97" i="8"/>
  <c r="D92" i="8"/>
  <c r="C1669" i="1" s="1"/>
  <c r="D87" i="8"/>
  <c r="D82" i="8"/>
  <c r="D77" i="8"/>
  <c r="D72" i="8"/>
  <c r="D67" i="8"/>
  <c r="D62" i="8"/>
  <c r="D57" i="8"/>
  <c r="C1634" i="1" s="1"/>
  <c r="D52" i="8"/>
  <c r="D46" i="8"/>
  <c r="D37" i="8"/>
  <c r="D27" i="8"/>
  <c r="D25" i="8" s="1"/>
  <c r="C1602" i="1" s="1"/>
  <c r="D18" i="8"/>
  <c r="D8" i="8"/>
  <c r="D6" i="8" s="1"/>
  <c r="C1583" i="1" s="1"/>
  <c r="E44" i="7"/>
  <c r="I36" i="3" s="1"/>
  <c r="D44" i="7"/>
  <c r="E39" i="7"/>
  <c r="D39" i="7"/>
  <c r="E38" i="7"/>
  <c r="I35" i="3" s="1"/>
  <c r="E30" i="7"/>
  <c r="D30" i="7"/>
  <c r="E23" i="7"/>
  <c r="E22" i="7" s="1"/>
  <c r="I34" i="3" s="1"/>
  <c r="D23" i="7"/>
  <c r="D22" i="7"/>
  <c r="E14" i="7"/>
  <c r="D14" i="7"/>
  <c r="E7" i="7"/>
  <c r="E6" i="7" s="1"/>
  <c r="D7" i="7"/>
  <c r="D6" i="7" s="1"/>
  <c r="D5" i="7" s="1"/>
  <c r="H33" i="3" s="1"/>
  <c r="F140" i="6"/>
  <c r="F139" i="6"/>
  <c r="F138" i="6"/>
  <c r="F137" i="6"/>
  <c r="F136" i="6"/>
  <c r="F135" i="6"/>
  <c r="F134" i="6"/>
  <c r="F133" i="6"/>
  <c r="F132" i="6"/>
  <c r="F131" i="6"/>
  <c r="E130" i="6"/>
  <c r="E129" i="6" s="1"/>
  <c r="D130" i="6"/>
  <c r="F128" i="6"/>
  <c r="F127" i="6"/>
  <c r="F126" i="6"/>
  <c r="F125" i="6"/>
  <c r="F124" i="6"/>
  <c r="F123" i="6"/>
  <c r="E122" i="6"/>
  <c r="E114" i="6" s="1"/>
  <c r="I30" i="3"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1490" i="1" s="1"/>
  <c r="D94" i="6"/>
  <c r="F93" i="6"/>
  <c r="F92" i="6"/>
  <c r="F91" i="6"/>
  <c r="F90" i="6"/>
  <c r="E90" i="6"/>
  <c r="D90"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1295" i="1" s="1"/>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E256" i="5"/>
  <c r="E255" i="5" s="1"/>
  <c r="D1259" i="1" s="1"/>
  <c r="D256" i="5"/>
  <c r="D255" i="5"/>
  <c r="F255" i="5" s="1"/>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E178" i="5" s="1"/>
  <c r="D1182" i="1"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E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E119" i="5"/>
  <c r="F119" i="5" s="1"/>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1087" i="1" s="1"/>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7" i="4"/>
  <c r="F647" i="4" s="1"/>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D585" i="4"/>
  <c r="F585" i="4" s="1"/>
  <c r="D584" i="4"/>
  <c r="F584" i="4" s="1"/>
  <c r="F583" i="4"/>
  <c r="F582" i="4"/>
  <c r="E581" i="4"/>
  <c r="D581" i="4"/>
  <c r="F581" i="4" s="1"/>
  <c r="F580" i="4"/>
  <c r="F579" i="4"/>
  <c r="F578" i="4"/>
  <c r="E578" i="4"/>
  <c r="E571" i="4" s="1"/>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F534" i="4"/>
  <c r="F533" i="4"/>
  <c r="E532" i="4"/>
  <c r="D532" i="4"/>
  <c r="F532" i="4" s="1"/>
  <c r="F531" i="4"/>
  <c r="F530" i="4"/>
  <c r="E529" i="4"/>
  <c r="D529" i="4"/>
  <c r="G214" i="9" s="1"/>
  <c r="E214" i="9" s="1"/>
  <c r="B214" i="9" s="1"/>
  <c r="F528" i="4"/>
  <c r="F527" i="4"/>
  <c r="F526" i="4"/>
  <c r="E526" i="4"/>
  <c r="D526" i="4"/>
  <c r="F525" i="4"/>
  <c r="F524" i="4"/>
  <c r="F523" i="4"/>
  <c r="E523" i="4"/>
  <c r="D523" i="4"/>
  <c r="E522" i="4"/>
  <c r="F521" i="4"/>
  <c r="F520" i="4"/>
  <c r="F519" i="4"/>
  <c r="F518" i="4"/>
  <c r="F517" i="4"/>
  <c r="F516" i="4"/>
  <c r="F515"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E430" i="4" s="1"/>
  <c r="D431" i="4"/>
  <c r="F431" i="4" s="1"/>
  <c r="F428" i="4"/>
  <c r="E428" i="4"/>
  <c r="D428" i="4"/>
  <c r="E427" i="4"/>
  <c r="D427" i="4"/>
  <c r="D648" i="4" s="1"/>
  <c r="E426" i="4"/>
  <c r="D426" i="4"/>
  <c r="F426"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2" i="4"/>
  <c r="F271" i="4"/>
  <c r="F270" i="4"/>
  <c r="E269" i="4"/>
  <c r="D265" i="1" s="1"/>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E230" i="4" s="1"/>
  <c r="D242" i="4"/>
  <c r="F241" i="4"/>
  <c r="F240" i="4"/>
  <c r="F239" i="4"/>
  <c r="F238" i="4"/>
  <c r="E237" i="4"/>
  <c r="D237" i="4"/>
  <c r="F236" i="4"/>
  <c r="F235" i="4"/>
  <c r="F234" i="4"/>
  <c r="E234" i="4"/>
  <c r="D234" i="4"/>
  <c r="F233" i="4"/>
  <c r="F232" i="4"/>
  <c r="F231" i="4"/>
  <c r="E231" i="4"/>
  <c r="D231" i="4"/>
  <c r="F229" i="4"/>
  <c r="F228" i="4"/>
  <c r="F227" i="4"/>
  <c r="F226" i="4"/>
  <c r="E225" i="4"/>
  <c r="D225" i="4"/>
  <c r="F224" i="4"/>
  <c r="F223" i="4"/>
  <c r="F222" i="4"/>
  <c r="E222" i="4"/>
  <c r="E221" i="4" s="1"/>
  <c r="D222" i="4"/>
  <c r="F220" i="4"/>
  <c r="F219" i="4"/>
  <c r="F218" i="4"/>
  <c r="F217" i="4"/>
  <c r="E216" i="4"/>
  <c r="D216" i="4"/>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E194" i="4"/>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60" i="4" s="1"/>
  <c r="F159" i="4"/>
  <c r="F158" i="4"/>
  <c r="F157" i="4"/>
  <c r="F156" i="4"/>
  <c r="F155" i="4"/>
  <c r="E154" i="4"/>
  <c r="E153" i="4" s="1"/>
  <c r="D149" i="1" s="1"/>
  <c r="D154" i="4"/>
  <c r="F151" i="4"/>
  <c r="F150" i="4"/>
  <c r="F149" i="4"/>
  <c r="F148" i="4"/>
  <c r="F147" i="4"/>
  <c r="F146" i="4"/>
  <c r="F145" i="4"/>
  <c r="F144" i="4"/>
  <c r="F143" i="4"/>
  <c r="F142" i="4"/>
  <c r="F141" i="4"/>
  <c r="E141" i="4"/>
  <c r="D141" i="4"/>
  <c r="E140" i="4"/>
  <c r="F140" i="4" s="1"/>
  <c r="D140" i="4"/>
  <c r="F139" i="4"/>
  <c r="F138" i="4"/>
  <c r="F137" i="4"/>
  <c r="F136" i="4"/>
  <c r="E135" i="4"/>
  <c r="E134" i="4" s="1"/>
  <c r="D135" i="4"/>
  <c r="D134" i="4"/>
  <c r="F134" i="4" s="1"/>
  <c r="F133" i="4"/>
  <c r="F132" i="4"/>
  <c r="F131" i="4"/>
  <c r="F130" i="4"/>
  <c r="F129" i="4"/>
  <c r="E129" i="4"/>
  <c r="D129" i="4"/>
  <c r="F128" i="4"/>
  <c r="F127" i="4"/>
  <c r="E126" i="4"/>
  <c r="D126" i="4"/>
  <c r="E125" i="4"/>
  <c r="D121" i="1" s="1"/>
  <c r="F124" i="4"/>
  <c r="F123" i="4"/>
  <c r="F122" i="4"/>
  <c r="F121" i="4"/>
  <c r="F120" i="4"/>
  <c r="E120" i="4"/>
  <c r="E106"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78" i="1" s="1"/>
  <c r="D83"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45" i="1" s="1"/>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174" i="9" s="1"/>
  <c r="E174" i="9" s="1"/>
  <c r="B174" i="9" s="1"/>
  <c r="G41" i="3"/>
  <c r="B41" i="3"/>
  <c r="G40" i="3"/>
  <c r="B40" i="3"/>
  <c r="G39" i="3"/>
  <c r="B39" i="3"/>
  <c r="H38" i="3"/>
  <c r="G38" i="3"/>
  <c r="B38" i="3"/>
  <c r="H36" i="3"/>
  <c r="G36" i="3"/>
  <c r="B36" i="3"/>
  <c r="G35" i="3"/>
  <c r="B35"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C1684" i="1"/>
  <c r="H1684" i="1" s="1"/>
  <c r="C1683" i="1"/>
  <c r="H1682" i="1"/>
  <c r="G1682" i="1"/>
  <c r="C1682" i="1"/>
  <c r="C1680" i="1"/>
  <c r="C1679" i="1"/>
  <c r="G1679" i="1" s="1"/>
  <c r="H1678" i="1"/>
  <c r="G1678" i="1"/>
  <c r="C1678" i="1"/>
  <c r="C1677" i="1"/>
  <c r="C1676" i="1"/>
  <c r="H1676" i="1" s="1"/>
  <c r="C1675" i="1"/>
  <c r="H1674" i="1"/>
  <c r="G1674" i="1"/>
  <c r="C1674" i="1"/>
  <c r="H1673" i="1"/>
  <c r="C1673" i="1"/>
  <c r="G1673" i="1" s="1"/>
  <c r="C1672" i="1"/>
  <c r="C1671" i="1"/>
  <c r="G1671" i="1" s="1"/>
  <c r="H1670" i="1"/>
  <c r="G1670" i="1"/>
  <c r="C1670" i="1"/>
  <c r="C1668" i="1"/>
  <c r="H1668" i="1" s="1"/>
  <c r="C1667" i="1"/>
  <c r="H1666" i="1"/>
  <c r="G1666" i="1"/>
  <c r="C1666" i="1"/>
  <c r="H1665" i="1"/>
  <c r="C1665" i="1"/>
  <c r="G1665" i="1" s="1"/>
  <c r="C1664" i="1"/>
  <c r="C1663" i="1"/>
  <c r="G1663" i="1" s="1"/>
  <c r="H1662" i="1"/>
  <c r="G1662" i="1"/>
  <c r="C1662" i="1"/>
  <c r="C1661" i="1"/>
  <c r="C1660" i="1"/>
  <c r="H1660" i="1" s="1"/>
  <c r="C1659" i="1"/>
  <c r="H1658" i="1"/>
  <c r="G1658" i="1"/>
  <c r="C1658" i="1"/>
  <c r="H1657" i="1"/>
  <c r="C1657" i="1"/>
  <c r="G1657" i="1" s="1"/>
  <c r="C1656" i="1"/>
  <c r="C1655" i="1"/>
  <c r="G1655" i="1" s="1"/>
  <c r="H1654" i="1"/>
  <c r="G1654" i="1"/>
  <c r="C1654" i="1"/>
  <c r="C1653" i="1"/>
  <c r="C1652" i="1"/>
  <c r="H1652" i="1" s="1"/>
  <c r="C1651" i="1"/>
  <c r="H1650" i="1"/>
  <c r="G1650" i="1"/>
  <c r="C1650" i="1"/>
  <c r="H1649" i="1"/>
  <c r="C1649" i="1"/>
  <c r="G1649" i="1" s="1"/>
  <c r="C1648" i="1"/>
  <c r="C1647" i="1"/>
  <c r="G1647" i="1" s="1"/>
  <c r="H1646" i="1"/>
  <c r="G1646" i="1"/>
  <c r="C1646" i="1"/>
  <c r="C1645" i="1"/>
  <c r="C1644" i="1"/>
  <c r="H1644" i="1" s="1"/>
  <c r="C1643" i="1"/>
  <c r="H1642" i="1"/>
  <c r="G1642" i="1"/>
  <c r="C1642" i="1"/>
  <c r="H1641" i="1"/>
  <c r="C1641" i="1"/>
  <c r="G1641" i="1" s="1"/>
  <c r="C1640" i="1"/>
  <c r="C1639" i="1"/>
  <c r="G1639" i="1" s="1"/>
  <c r="H1638" i="1"/>
  <c r="G1638" i="1"/>
  <c r="C1638" i="1"/>
  <c r="C1637" i="1"/>
  <c r="C1636" i="1"/>
  <c r="H1636" i="1" s="1"/>
  <c r="C1635" i="1"/>
  <c r="H1633" i="1"/>
  <c r="C1633" i="1"/>
  <c r="G1633" i="1" s="1"/>
  <c r="H1632" i="1"/>
  <c r="G1632" i="1"/>
  <c r="C1632" i="1"/>
  <c r="C1631" i="1"/>
  <c r="G1630" i="1"/>
  <c r="C1630" i="1"/>
  <c r="H1630" i="1" s="1"/>
  <c r="H1629" i="1"/>
  <c r="C1629" i="1"/>
  <c r="G1629" i="1" s="1"/>
  <c r="C1627" i="1"/>
  <c r="G1626" i="1"/>
  <c r="C1626" i="1"/>
  <c r="H1626" i="1" s="1"/>
  <c r="H1625" i="1"/>
  <c r="C1625" i="1"/>
  <c r="G1625" i="1" s="1"/>
  <c r="H1624" i="1"/>
  <c r="G1624" i="1"/>
  <c r="C1624" i="1"/>
  <c r="C1623" i="1"/>
  <c r="H1620" i="1"/>
  <c r="C1620" i="1"/>
  <c r="G1620" i="1" s="1"/>
  <c r="C1619" i="1"/>
  <c r="G1618" i="1"/>
  <c r="C1618" i="1"/>
  <c r="H1618" i="1" s="1"/>
  <c r="H1617" i="1"/>
  <c r="C1617" i="1"/>
  <c r="G1617" i="1" s="1"/>
  <c r="H1616" i="1"/>
  <c r="G1616" i="1"/>
  <c r="C1616" i="1"/>
  <c r="C1615" i="1"/>
  <c r="G1614" i="1"/>
  <c r="C1614" i="1"/>
  <c r="H1614" i="1" s="1"/>
  <c r="C1613" i="1"/>
  <c r="G1613" i="1" s="1"/>
  <c r="H1612" i="1"/>
  <c r="G1612" i="1"/>
  <c r="C1612" i="1"/>
  <c r="C1611" i="1"/>
  <c r="G1610" i="1"/>
  <c r="C1610" i="1"/>
  <c r="H1610" i="1" s="1"/>
  <c r="H1609" i="1"/>
  <c r="C1609" i="1"/>
  <c r="G1609" i="1" s="1"/>
  <c r="H1608" i="1"/>
  <c r="G1608" i="1"/>
  <c r="C1608" i="1"/>
  <c r="C1607" i="1"/>
  <c r="G1606" i="1"/>
  <c r="C1606" i="1"/>
  <c r="H1606" i="1" s="1"/>
  <c r="H1605" i="1"/>
  <c r="C1605" i="1"/>
  <c r="G1605" i="1" s="1"/>
  <c r="C1603" i="1"/>
  <c r="H1601" i="1"/>
  <c r="C1601" i="1"/>
  <c r="G1601" i="1" s="1"/>
  <c r="H1600" i="1"/>
  <c r="G1600" i="1"/>
  <c r="C1600" i="1"/>
  <c r="C1599" i="1"/>
  <c r="G1598" i="1"/>
  <c r="C1598" i="1"/>
  <c r="H1598" i="1" s="1"/>
  <c r="H1597" i="1"/>
  <c r="C1597" i="1"/>
  <c r="G1597" i="1" s="1"/>
  <c r="H1596" i="1"/>
  <c r="G1596" i="1"/>
  <c r="C1596" i="1"/>
  <c r="C1595" i="1"/>
  <c r="G1594" i="1"/>
  <c r="C1594" i="1"/>
  <c r="H1594" i="1" s="1"/>
  <c r="H1593" i="1"/>
  <c r="C1593" i="1"/>
  <c r="G1593" i="1" s="1"/>
  <c r="H1592" i="1"/>
  <c r="G1592" i="1"/>
  <c r="C1592" i="1"/>
  <c r="C1591" i="1"/>
  <c r="G1590" i="1"/>
  <c r="C1590" i="1"/>
  <c r="H1590" i="1" s="1"/>
  <c r="H1589" i="1"/>
  <c r="C1589" i="1"/>
  <c r="G1589" i="1" s="1"/>
  <c r="H1588" i="1"/>
  <c r="C1588" i="1"/>
  <c r="G1588" i="1" s="1"/>
  <c r="C1587" i="1"/>
  <c r="G1586" i="1"/>
  <c r="C1586" i="1"/>
  <c r="H1586" i="1" s="1"/>
  <c r="C1585" i="1"/>
  <c r="G1585" i="1" s="1"/>
  <c r="H1584" i="1"/>
  <c r="G1584" i="1"/>
  <c r="C1584" i="1"/>
  <c r="G1582" i="1"/>
  <c r="C1582" i="1"/>
  <c r="D1581" i="1"/>
  <c r="C1581" i="1"/>
  <c r="H1580" i="1"/>
  <c r="D1580" i="1"/>
  <c r="J1580" i="1" s="1"/>
  <c r="C1580" i="1"/>
  <c r="G1580" i="1" s="1"/>
  <c r="I1580" i="1" s="1"/>
  <c r="J1579" i="1"/>
  <c r="D1579" i="1"/>
  <c r="C1579" i="1"/>
  <c r="H1578" i="1"/>
  <c r="D1578" i="1"/>
  <c r="J1578" i="1" s="1"/>
  <c r="C1578" i="1"/>
  <c r="G1578" i="1" s="1"/>
  <c r="H1577" i="1"/>
  <c r="D1577" i="1"/>
  <c r="C1577" i="1"/>
  <c r="G1577" i="1" s="1"/>
  <c r="D1576" i="1"/>
  <c r="C1576" i="1"/>
  <c r="H1575" i="1"/>
  <c r="D1575" i="1"/>
  <c r="J1575" i="1" s="1"/>
  <c r="C1575" i="1"/>
  <c r="G1575" i="1" s="1"/>
  <c r="I1575" i="1" s="1"/>
  <c r="J1574" i="1"/>
  <c r="D1574" i="1"/>
  <c r="C1574" i="1"/>
  <c r="H1573" i="1"/>
  <c r="D1573" i="1"/>
  <c r="J1573" i="1" s="1"/>
  <c r="C1573" i="1"/>
  <c r="G1573" i="1" s="1"/>
  <c r="D1572" i="1"/>
  <c r="D1571" i="1"/>
  <c r="D1570" i="1"/>
  <c r="C1570" i="1"/>
  <c r="H1569" i="1"/>
  <c r="D1569" i="1"/>
  <c r="J1569" i="1" s="1"/>
  <c r="C1569" i="1"/>
  <c r="G1569" i="1" s="1"/>
  <c r="I1569" i="1" s="1"/>
  <c r="J1568" i="1"/>
  <c r="D1568" i="1"/>
  <c r="C1568" i="1"/>
  <c r="H1567" i="1"/>
  <c r="D1567" i="1"/>
  <c r="J1567" i="1" s="1"/>
  <c r="C1567" i="1"/>
  <c r="G1567" i="1" s="1"/>
  <c r="D1566" i="1"/>
  <c r="C1566" i="1"/>
  <c r="H1565" i="1"/>
  <c r="D1565" i="1"/>
  <c r="J1565" i="1" s="1"/>
  <c r="C1565" i="1"/>
  <c r="G1565" i="1" s="1"/>
  <c r="I1565" i="1" s="1"/>
  <c r="J1564" i="1"/>
  <c r="D1564" i="1"/>
  <c r="C1564" i="1"/>
  <c r="D1563" i="1"/>
  <c r="C1563" i="1"/>
  <c r="H1562" i="1"/>
  <c r="D1562" i="1"/>
  <c r="J1562" i="1" s="1"/>
  <c r="C1562" i="1"/>
  <c r="G1562" i="1" s="1"/>
  <c r="I1562" i="1" s="1"/>
  <c r="J1561" i="1"/>
  <c r="D1561" i="1"/>
  <c r="C1561" i="1"/>
  <c r="H1560" i="1"/>
  <c r="D1560" i="1"/>
  <c r="J1560" i="1" s="1"/>
  <c r="C1560" i="1"/>
  <c r="G1560" i="1" s="1"/>
  <c r="D1559" i="1"/>
  <c r="C1559" i="1"/>
  <c r="H1558" i="1"/>
  <c r="D1558" i="1"/>
  <c r="J1558" i="1" s="1"/>
  <c r="C1558" i="1"/>
  <c r="G1558" i="1" s="1"/>
  <c r="I1558" i="1" s="1"/>
  <c r="J1557" i="1"/>
  <c r="D1557" i="1"/>
  <c r="C1557" i="1"/>
  <c r="D1556" i="1"/>
  <c r="C1556" i="1"/>
  <c r="D1555" i="1"/>
  <c r="C1555" i="1"/>
  <c r="H1554" i="1"/>
  <c r="D1554" i="1"/>
  <c r="J1554" i="1" s="1"/>
  <c r="C1554" i="1"/>
  <c r="G1554" i="1" s="1"/>
  <c r="D1553" i="1"/>
  <c r="C1553" i="1"/>
  <c r="H1552" i="1"/>
  <c r="D1552" i="1"/>
  <c r="J1552" i="1" s="1"/>
  <c r="C1552" i="1"/>
  <c r="G1552" i="1" s="1"/>
  <c r="I1552" i="1" s="1"/>
  <c r="J1551" i="1"/>
  <c r="D1551" i="1"/>
  <c r="C1551" i="1"/>
  <c r="H1550" i="1"/>
  <c r="D1550" i="1"/>
  <c r="J1550" i="1" s="1"/>
  <c r="C1550" i="1"/>
  <c r="G1550" i="1" s="1"/>
  <c r="D1549" i="1"/>
  <c r="C1549" i="1"/>
  <c r="H1548" i="1"/>
  <c r="D1548" i="1"/>
  <c r="J1548" i="1" s="1"/>
  <c r="C1548" i="1"/>
  <c r="G1548" i="1" s="1"/>
  <c r="I1548" i="1" s="1"/>
  <c r="J1547" i="1"/>
  <c r="D1547" i="1"/>
  <c r="C1547" i="1"/>
  <c r="G1546" i="1"/>
  <c r="D1546" i="1"/>
  <c r="C1546" i="1"/>
  <c r="J1546" i="1" s="1"/>
  <c r="D1545" i="1"/>
  <c r="C1545" i="1"/>
  <c r="G1544" i="1"/>
  <c r="D1544" i="1"/>
  <c r="C1544" i="1"/>
  <c r="J1544" i="1" s="1"/>
  <c r="D1543" i="1"/>
  <c r="C1543" i="1"/>
  <c r="G1542" i="1"/>
  <c r="D1542" i="1"/>
  <c r="C1542" i="1"/>
  <c r="J1542" i="1" s="1"/>
  <c r="D1541" i="1"/>
  <c r="C1541" i="1"/>
  <c r="C1540"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C1490" i="1"/>
  <c r="D1489" i="1"/>
  <c r="C1489" i="1"/>
  <c r="D1488" i="1"/>
  <c r="C1488" i="1"/>
  <c r="D1487" i="1"/>
  <c r="C1487" i="1"/>
  <c r="D1486" i="1"/>
  <c r="C1486"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G1341" i="1"/>
  <c r="D1341" i="1"/>
  <c r="C1341" i="1"/>
  <c r="H1341" i="1" s="1"/>
  <c r="D1340" i="1"/>
  <c r="C1340" i="1"/>
  <c r="H1340" i="1" s="1"/>
  <c r="D1339" i="1"/>
  <c r="C1339" i="1"/>
  <c r="D1338" i="1"/>
  <c r="C1338" i="1"/>
  <c r="H1338" i="1" s="1"/>
  <c r="G1337" i="1"/>
  <c r="D1337" i="1"/>
  <c r="C1337" i="1"/>
  <c r="H1337" i="1" s="1"/>
  <c r="G1336" i="1"/>
  <c r="D1336" i="1"/>
  <c r="C1336" i="1"/>
  <c r="H1336" i="1" s="1"/>
  <c r="D1335" i="1"/>
  <c r="C1335" i="1"/>
  <c r="D1334" i="1"/>
  <c r="C1334" i="1"/>
  <c r="H1334" i="1" s="1"/>
  <c r="G1333" i="1"/>
  <c r="D1333" i="1"/>
  <c r="C1333" i="1"/>
  <c r="H1333" i="1" s="1"/>
  <c r="G1332" i="1"/>
  <c r="D1332" i="1"/>
  <c r="C1332" i="1"/>
  <c r="H1332" i="1" s="1"/>
  <c r="D1331" i="1"/>
  <c r="C1331" i="1"/>
  <c r="D1330" i="1"/>
  <c r="C1330" i="1"/>
  <c r="H1330" i="1" s="1"/>
  <c r="G1329" i="1"/>
  <c r="D1329" i="1"/>
  <c r="C1329" i="1"/>
  <c r="H1329" i="1" s="1"/>
  <c r="G1328" i="1"/>
  <c r="D1328" i="1"/>
  <c r="C1328" i="1"/>
  <c r="H1328" i="1" s="1"/>
  <c r="D1327" i="1"/>
  <c r="C1327" i="1"/>
  <c r="D1326" i="1"/>
  <c r="C1326" i="1"/>
  <c r="H1326" i="1" s="1"/>
  <c r="G1325" i="1"/>
  <c r="D1325" i="1"/>
  <c r="C1325" i="1"/>
  <c r="H1325" i="1" s="1"/>
  <c r="G1324" i="1"/>
  <c r="D1324" i="1"/>
  <c r="C1324" i="1"/>
  <c r="H1324" i="1" s="1"/>
  <c r="D1323" i="1"/>
  <c r="C1323" i="1"/>
  <c r="D1322" i="1"/>
  <c r="C1322" i="1"/>
  <c r="H1322" i="1" s="1"/>
  <c r="G1321" i="1"/>
  <c r="D1321" i="1"/>
  <c r="C1321" i="1"/>
  <c r="D1320" i="1"/>
  <c r="G1320" i="1" s="1"/>
  <c r="C1320" i="1"/>
  <c r="D1319" i="1"/>
  <c r="C1319" i="1"/>
  <c r="D1318" i="1"/>
  <c r="C1318" i="1"/>
  <c r="H1318" i="1" s="1"/>
  <c r="G1317" i="1"/>
  <c r="D1317" i="1"/>
  <c r="C1317" i="1"/>
  <c r="D1316" i="1"/>
  <c r="G1316" i="1" s="1"/>
  <c r="C1316" i="1"/>
  <c r="D1315" i="1"/>
  <c r="C1315" i="1"/>
  <c r="D1314" i="1"/>
  <c r="C1314" i="1"/>
  <c r="H1314" i="1" s="1"/>
  <c r="G1313" i="1"/>
  <c r="D1313" i="1"/>
  <c r="C1313" i="1"/>
  <c r="D1312" i="1"/>
  <c r="G1312" i="1" s="1"/>
  <c r="C1312" i="1"/>
  <c r="D1311" i="1"/>
  <c r="C1311" i="1"/>
  <c r="D1310" i="1"/>
  <c r="C1310" i="1"/>
  <c r="H1310" i="1" s="1"/>
  <c r="G1309" i="1"/>
  <c r="D1309" i="1"/>
  <c r="C1309" i="1"/>
  <c r="D1308" i="1"/>
  <c r="G1308" i="1" s="1"/>
  <c r="C1308" i="1"/>
  <c r="D1307" i="1"/>
  <c r="C1307" i="1"/>
  <c r="D1306" i="1"/>
  <c r="C1306" i="1"/>
  <c r="G1305" i="1"/>
  <c r="D1305" i="1"/>
  <c r="C1305" i="1"/>
  <c r="D1304" i="1"/>
  <c r="G1304" i="1" s="1"/>
  <c r="C1304" i="1"/>
  <c r="D1303" i="1"/>
  <c r="C1303" i="1"/>
  <c r="D1302" i="1"/>
  <c r="C1302" i="1"/>
  <c r="H1302" i="1" s="1"/>
  <c r="G1301" i="1"/>
  <c r="D1301" i="1"/>
  <c r="C1301" i="1"/>
  <c r="D1300" i="1"/>
  <c r="G1300" i="1" s="1"/>
  <c r="C1300" i="1"/>
  <c r="D1299" i="1"/>
  <c r="C1299" i="1"/>
  <c r="D1298" i="1"/>
  <c r="C1298" i="1"/>
  <c r="H1298" i="1" s="1"/>
  <c r="D1297" i="1"/>
  <c r="G1297" i="1" s="1"/>
  <c r="C1297" i="1"/>
  <c r="D1296" i="1"/>
  <c r="G1296" i="1" s="1"/>
  <c r="C1296"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C1260" i="1"/>
  <c r="C1259" i="1"/>
  <c r="D1258" i="1"/>
  <c r="C1258" i="1"/>
  <c r="D1257" i="1"/>
  <c r="C1257"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C1185" i="1"/>
  <c r="D1184" i="1"/>
  <c r="C1184" i="1"/>
  <c r="D1183" i="1"/>
  <c r="C1183"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C1155" i="1"/>
  <c r="D1154" i="1"/>
  <c r="C1154" i="1"/>
  <c r="D1153" i="1"/>
  <c r="C1153" i="1"/>
  <c r="D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2" i="1"/>
  <c r="C1092" i="1"/>
  <c r="D1091" i="1"/>
  <c r="C1091" i="1"/>
  <c r="D1090" i="1"/>
  <c r="C1090" i="1"/>
  <c r="D1089" i="1"/>
  <c r="C1089" i="1"/>
  <c r="D1088" i="1"/>
  <c r="C1088"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C1075" i="1"/>
  <c r="D1073" i="1"/>
  <c r="C1073" i="1"/>
  <c r="D1072" i="1"/>
  <c r="C1072" i="1"/>
  <c r="D1071" i="1"/>
  <c r="C1071" i="1"/>
  <c r="D1070" i="1"/>
  <c r="C1070" i="1"/>
  <c r="D1069" i="1"/>
  <c r="C1069" i="1"/>
  <c r="D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C1018" i="1"/>
  <c r="C1017" i="1"/>
  <c r="D1016" i="1"/>
  <c r="C1016" i="1"/>
  <c r="D1015" i="1"/>
  <c r="C1015" i="1"/>
  <c r="D1014" i="1"/>
  <c r="C1014" i="1"/>
  <c r="D1013" i="1"/>
  <c r="C1013" i="1"/>
  <c r="D1010" i="1"/>
  <c r="C1010" i="1"/>
  <c r="D1009" i="1"/>
  <c r="C1009" i="1"/>
  <c r="D1008" i="1"/>
  <c r="C1008" i="1"/>
  <c r="D1007" i="1"/>
  <c r="C1007" i="1"/>
  <c r="D1006" i="1"/>
  <c r="G1006" i="1" s="1"/>
  <c r="C1006" i="1"/>
  <c r="D1005" i="1"/>
  <c r="C1005" i="1"/>
  <c r="D1004" i="1"/>
  <c r="C1004" i="1"/>
  <c r="G1003" i="1"/>
  <c r="D1003" i="1"/>
  <c r="C1003" i="1"/>
  <c r="H1003" i="1" s="1"/>
  <c r="D1002" i="1"/>
  <c r="G1002" i="1" s="1"/>
  <c r="C1002" i="1"/>
  <c r="D1001" i="1"/>
  <c r="C1001" i="1"/>
  <c r="D1000" i="1"/>
  <c r="C1000" i="1"/>
  <c r="G999" i="1"/>
  <c r="D999" i="1"/>
  <c r="C999" i="1"/>
  <c r="H999" i="1" s="1"/>
  <c r="D998" i="1"/>
  <c r="G998" i="1" s="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C649" i="1"/>
  <c r="D648" i="1"/>
  <c r="C648" i="1"/>
  <c r="D647" i="1"/>
  <c r="C647" i="1"/>
  <c r="D646" i="1"/>
  <c r="C646" i="1"/>
  <c r="D645" i="1"/>
  <c r="C645" i="1"/>
  <c r="C642" i="1"/>
  <c r="C641" i="1"/>
  <c r="D636" i="1"/>
  <c r="C636" i="1"/>
  <c r="D635" i="1"/>
  <c r="C635" i="1"/>
  <c r="D632" i="1"/>
  <c r="C632" i="1"/>
  <c r="D631" i="1"/>
  <c r="C631" i="1"/>
  <c r="D630" i="1"/>
  <c r="C630" i="1"/>
  <c r="D629" i="1"/>
  <c r="C629" i="1"/>
  <c r="D628" i="1"/>
  <c r="C628" i="1"/>
  <c r="D627" i="1"/>
  <c r="C627" i="1"/>
  <c r="D626" i="1"/>
  <c r="C626" i="1"/>
  <c r="D625" i="1"/>
  <c r="C625" i="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D590" i="1"/>
  <c r="C590" i="1"/>
  <c r="D589" i="1"/>
  <c r="C589" i="1"/>
  <c r="D588" i="1"/>
  <c r="C588" i="1"/>
  <c r="D587" i="1"/>
  <c r="C587" i="1"/>
  <c r="D586" i="1"/>
  <c r="C586" i="1"/>
  <c r="D585" i="1"/>
  <c r="C585" i="1"/>
  <c r="D584" i="1"/>
  <c r="C584" i="1"/>
  <c r="D583" i="1"/>
  <c r="C583" i="1"/>
  <c r="D582" i="1"/>
  <c r="C582" i="1"/>
  <c r="D581" i="1"/>
  <c r="C581" i="1"/>
  <c r="D580" i="1"/>
  <c r="C580" i="1"/>
  <c r="D579" i="1"/>
  <c r="C579"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D423" i="1"/>
  <c r="C423" i="1"/>
  <c r="C422"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H390" i="1" s="1"/>
  <c r="G389" i="1"/>
  <c r="D389" i="1"/>
  <c r="C389" i="1"/>
  <c r="H389" i="1" s="1"/>
  <c r="G388" i="1"/>
  <c r="D388" i="1"/>
  <c r="C388" i="1"/>
  <c r="H388" i="1" s="1"/>
  <c r="G387" i="1"/>
  <c r="D387" i="1"/>
  <c r="C387" i="1"/>
  <c r="H387" i="1" s="1"/>
  <c r="G386" i="1"/>
  <c r="D386" i="1"/>
  <c r="C386" i="1"/>
  <c r="H386" i="1" s="1"/>
  <c r="G385" i="1"/>
  <c r="D385" i="1"/>
  <c r="C385" i="1"/>
  <c r="H385" i="1" s="1"/>
  <c r="G384" i="1"/>
  <c r="D384" i="1"/>
  <c r="C384" i="1"/>
  <c r="H384" i="1" s="1"/>
  <c r="G383" i="1"/>
  <c r="D383" i="1"/>
  <c r="C383" i="1"/>
  <c r="H383" i="1" s="1"/>
  <c r="G382" i="1"/>
  <c r="D382" i="1"/>
  <c r="C382" i="1"/>
  <c r="H382" i="1" s="1"/>
  <c r="G381" i="1"/>
  <c r="D381" i="1"/>
  <c r="C381" i="1"/>
  <c r="H381" i="1" s="1"/>
  <c r="G380" i="1"/>
  <c r="D380" i="1"/>
  <c r="C380" i="1"/>
  <c r="H380" i="1" s="1"/>
  <c r="G379" i="1"/>
  <c r="D379" i="1"/>
  <c r="C379" i="1"/>
  <c r="H379" i="1" s="1"/>
  <c r="D378" i="1"/>
  <c r="G378" i="1" s="1"/>
  <c r="C378" i="1"/>
  <c r="H378" i="1" s="1"/>
  <c r="G377" i="1"/>
  <c r="D377" i="1"/>
  <c r="C377" i="1"/>
  <c r="H377" i="1" s="1"/>
  <c r="D376" i="1"/>
  <c r="G376" i="1" s="1"/>
  <c r="C376" i="1"/>
  <c r="G375" i="1"/>
  <c r="D375" i="1"/>
  <c r="C375" i="1"/>
  <c r="H375" i="1" s="1"/>
  <c r="C374" i="1"/>
  <c r="G373" i="1"/>
  <c r="D373" i="1"/>
  <c r="C373" i="1"/>
  <c r="H373" i="1" s="1"/>
  <c r="G372" i="1"/>
  <c r="D372" i="1"/>
  <c r="C372" i="1"/>
  <c r="H372" i="1" s="1"/>
  <c r="G371" i="1"/>
  <c r="D371" i="1"/>
  <c r="C371" i="1"/>
  <c r="H371" i="1" s="1"/>
  <c r="G370" i="1"/>
  <c r="D370" i="1"/>
  <c r="C370" i="1"/>
  <c r="H370" i="1" s="1"/>
  <c r="G369" i="1"/>
  <c r="D369" i="1"/>
  <c r="C369" i="1"/>
  <c r="H369" i="1" s="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C316" i="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D302" i="1"/>
  <c r="C302" i="1"/>
  <c r="D301" i="1"/>
  <c r="C301" i="1"/>
  <c r="H301" i="1" s="1"/>
  <c r="D300" i="1"/>
  <c r="C300" i="1"/>
  <c r="D299" i="1"/>
  <c r="C299" i="1"/>
  <c r="H299" i="1" s="1"/>
  <c r="D298" i="1"/>
  <c r="C298" i="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D282" i="1"/>
  <c r="C282" i="1"/>
  <c r="H282" i="1" s="1"/>
  <c r="D281" i="1"/>
  <c r="C281" i="1"/>
  <c r="H281" i="1" s="1"/>
  <c r="D280" i="1"/>
  <c r="C280" i="1"/>
  <c r="H280" i="1" s="1"/>
  <c r="D279" i="1"/>
  <c r="C279" i="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D268" i="1"/>
  <c r="C268" i="1"/>
  <c r="H268" i="1" s="1"/>
  <c r="D267" i="1"/>
  <c r="C267" i="1"/>
  <c r="H267" i="1" s="1"/>
  <c r="D266" i="1"/>
  <c r="C266" i="1"/>
  <c r="H266" i="1" s="1"/>
  <c r="C265" i="1"/>
  <c r="D264" i="1"/>
  <c r="C264" i="1"/>
  <c r="H264" i="1" s="1"/>
  <c r="D263" i="1"/>
  <c r="C263" i="1"/>
  <c r="H263" i="1" s="1"/>
  <c r="D262" i="1"/>
  <c r="C262" i="1"/>
  <c r="H262" i="1" s="1"/>
  <c r="D261" i="1"/>
  <c r="C261" i="1"/>
  <c r="H261" i="1" s="1"/>
  <c r="D260" i="1"/>
  <c r="C260" i="1"/>
  <c r="H260" i="1" s="1"/>
  <c r="D259" i="1"/>
  <c r="C259" i="1"/>
  <c r="H259" i="1" s="1"/>
  <c r="C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D216" i="1"/>
  <c r="C216" i="1"/>
  <c r="H216" i="1" s="1"/>
  <c r="D215" i="1"/>
  <c r="C215" i="1"/>
  <c r="D214" i="1"/>
  <c r="C214" i="1"/>
  <c r="H214" i="1" s="1"/>
  <c r="D213" i="1"/>
  <c r="C213" i="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C185" i="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C174" i="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D159" i="1"/>
  <c r="C159" i="1"/>
  <c r="H159" i="1" s="1"/>
  <c r="D158" i="1"/>
  <c r="C158" i="1"/>
  <c r="H158" i="1" s="1"/>
  <c r="D157" i="1"/>
  <c r="C157" i="1"/>
  <c r="H157" i="1" s="1"/>
  <c r="D156" i="1"/>
  <c r="C156" i="1"/>
  <c r="H156" i="1" s="1"/>
  <c r="D155" i="1"/>
  <c r="C155" i="1"/>
  <c r="H155" i="1" s="1"/>
  <c r="D154" i="1"/>
  <c r="C154" i="1"/>
  <c r="H154" i="1" s="1"/>
  <c r="D153" i="1"/>
  <c r="C153" i="1"/>
  <c r="H153" i="1" s="1"/>
  <c r="D152" i="1"/>
  <c r="C152" i="1"/>
  <c r="D151" i="1"/>
  <c r="C151" i="1"/>
  <c r="C150"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C136" i="1"/>
  <c r="D135" i="1"/>
  <c r="C135" i="1"/>
  <c r="D134" i="1"/>
  <c r="C134" i="1"/>
  <c r="H134" i="1" s="1"/>
  <c r="D133" i="1"/>
  <c r="C133" i="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D80" i="1"/>
  <c r="C80" i="1"/>
  <c r="H80" i="1" s="1"/>
  <c r="D79" i="1"/>
  <c r="C79"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C1681" i="1" l="1"/>
  <c r="G1681" i="1" s="1"/>
  <c r="E326" i="9"/>
  <c r="B326" i="9" s="1"/>
  <c r="E5" i="7"/>
  <c r="D1539" i="1"/>
  <c r="D1540" i="1"/>
  <c r="C1538" i="1"/>
  <c r="C1539" i="1"/>
  <c r="E312" i="9"/>
  <c r="B312" i="9" s="1"/>
  <c r="E327" i="9"/>
  <c r="B327" i="9" s="1"/>
  <c r="G1686" i="1"/>
  <c r="H1634" i="1"/>
  <c r="G1634" i="1"/>
  <c r="D51" i="8"/>
  <c r="C1628" i="1" s="1"/>
  <c r="H1613" i="1"/>
  <c r="H1602" i="1"/>
  <c r="G1602" i="1"/>
  <c r="C1604" i="1"/>
  <c r="H1585" i="1"/>
  <c r="E36" i="9"/>
  <c r="E31" i="9"/>
  <c r="B31" i="9" s="1"/>
  <c r="E311" i="9"/>
  <c r="B311" i="9" s="1"/>
  <c r="E37" i="9"/>
  <c r="B37" i="9" s="1"/>
  <c r="H1306" i="1"/>
  <c r="E307" i="9"/>
  <c r="B307" i="9" s="1"/>
  <c r="E324" i="9"/>
  <c r="B324" i="9" s="1"/>
  <c r="E89" i="6"/>
  <c r="D1485" i="1" s="1"/>
  <c r="H1485" i="1" s="1"/>
  <c r="F94" i="6"/>
  <c r="E322" i="9"/>
  <c r="D1256" i="1"/>
  <c r="F256" i="5"/>
  <c r="D1260" i="1"/>
  <c r="F82" i="5"/>
  <c r="E335" i="9"/>
  <c r="B335" i="9" s="1"/>
  <c r="G1340" i="1"/>
  <c r="F291" i="5"/>
  <c r="E304" i="9"/>
  <c r="B304" i="9" s="1"/>
  <c r="E251" i="5"/>
  <c r="E340" i="9"/>
  <c r="B340" i="9" s="1"/>
  <c r="E319" i="9"/>
  <c r="B319" i="9" s="1"/>
  <c r="F181" i="5"/>
  <c r="D1185" i="1"/>
  <c r="H316" i="9"/>
  <c r="D1155" i="1"/>
  <c r="E70" i="5"/>
  <c r="D1075" i="1" s="1"/>
  <c r="H1075" i="1" s="1"/>
  <c r="F341" i="9"/>
  <c r="B341" i="9" s="1"/>
  <c r="C1068" i="1"/>
  <c r="G1068" i="1" s="1"/>
  <c r="E12" i="5"/>
  <c r="F12" i="5" s="1"/>
  <c r="D1018" i="1"/>
  <c r="E51" i="9"/>
  <c r="B51" i="9" s="1"/>
  <c r="E648" i="4"/>
  <c r="D642" i="1" s="1"/>
  <c r="G642" i="1" s="1"/>
  <c r="H376" i="1"/>
  <c r="D374" i="1"/>
  <c r="G374" i="1" s="1"/>
  <c r="H302" i="1"/>
  <c r="H300" i="1"/>
  <c r="D422" i="1"/>
  <c r="G422" i="1" s="1"/>
  <c r="E647" i="4"/>
  <c r="D641" i="1" s="1"/>
  <c r="G641" i="1" s="1"/>
  <c r="H298" i="1"/>
  <c r="F648" i="4"/>
  <c r="H279" i="1"/>
  <c r="H283" i="1"/>
  <c r="H265" i="1"/>
  <c r="F269" i="4"/>
  <c r="H215" i="1"/>
  <c r="F216" i="4"/>
  <c r="H213" i="1"/>
  <c r="F244" i="9"/>
  <c r="B244" i="9" s="1"/>
  <c r="E55" i="9"/>
  <c r="H185" i="1"/>
  <c r="F239" i="9"/>
  <c r="B239" i="9" s="1"/>
  <c r="D174" i="1"/>
  <c r="H174" i="1" s="1"/>
  <c r="E164" i="4"/>
  <c r="D160" i="1" s="1"/>
  <c r="H161" i="1"/>
  <c r="F237" i="9"/>
  <c r="B237" i="9" s="1"/>
  <c r="H152" i="1"/>
  <c r="D150" i="1"/>
  <c r="H150" i="1" s="1"/>
  <c r="H151" i="1"/>
  <c r="D136" i="1"/>
  <c r="H136" i="1" s="1"/>
  <c r="H135" i="1"/>
  <c r="H133" i="1"/>
  <c r="F135" i="4"/>
  <c r="H113" i="1"/>
  <c r="H79" i="1"/>
  <c r="H81" i="1"/>
  <c r="E39" i="9"/>
  <c r="B39" i="9" s="1"/>
  <c r="H391" i="1"/>
  <c r="G391" i="1"/>
  <c r="H397" i="1"/>
  <c r="G397" i="1"/>
  <c r="H403" i="1"/>
  <c r="G403" i="1"/>
  <c r="H407" i="1"/>
  <c r="G407" i="1"/>
  <c r="H411" i="1"/>
  <c r="G411" i="1"/>
  <c r="H416" i="1"/>
  <c r="G416" i="1"/>
  <c r="H430" i="1"/>
  <c r="G430" i="1"/>
  <c r="H440" i="1"/>
  <c r="G440" i="1"/>
  <c r="H448" i="1"/>
  <c r="G448" i="1"/>
  <c r="H454" i="1"/>
  <c r="G454" i="1"/>
  <c r="H464" i="1"/>
  <c r="G464" i="1"/>
  <c r="H472" i="1"/>
  <c r="G472" i="1"/>
  <c r="H482" i="1"/>
  <c r="G482" i="1"/>
  <c r="H488" i="1"/>
  <c r="G488" i="1"/>
  <c r="H492" i="1"/>
  <c r="G492" i="1"/>
  <c r="H498" i="1"/>
  <c r="G498" i="1"/>
  <c r="H504" i="1"/>
  <c r="G504" i="1"/>
  <c r="H510" i="1"/>
  <c r="G510" i="1"/>
  <c r="H524" i="1"/>
  <c r="G524" i="1"/>
  <c r="H583" i="1"/>
  <c r="G583" i="1"/>
  <c r="H589" i="1"/>
  <c r="G589" i="1"/>
  <c r="H595" i="1"/>
  <c r="G595" i="1"/>
  <c r="H599" i="1"/>
  <c r="G599" i="1"/>
  <c r="H605" i="1"/>
  <c r="G605" i="1"/>
  <c r="H611" i="1"/>
  <c r="G611" i="1"/>
  <c r="H617" i="1"/>
  <c r="G617" i="1"/>
  <c r="H631" i="1"/>
  <c r="G631" i="1"/>
  <c r="H649" i="1"/>
  <c r="G649" i="1"/>
  <c r="H655" i="1"/>
  <c r="G655" i="1"/>
  <c r="H659" i="1"/>
  <c r="G659" i="1"/>
  <c r="H665" i="1"/>
  <c r="G665" i="1"/>
  <c r="H673" i="1"/>
  <c r="G673" i="1"/>
  <c r="H683" i="1"/>
  <c r="G683" i="1"/>
  <c r="H689" i="1"/>
  <c r="G689" i="1"/>
  <c r="H695" i="1"/>
  <c r="G695" i="1"/>
  <c r="H701" i="1"/>
  <c r="G701" i="1"/>
  <c r="H707" i="1"/>
  <c r="G707" i="1"/>
  <c r="H715" i="1"/>
  <c r="G715" i="1"/>
  <c r="H721" i="1"/>
  <c r="G721" i="1"/>
  <c r="H727" i="1"/>
  <c r="G727" i="1"/>
  <c r="H733" i="1"/>
  <c r="G733" i="1"/>
  <c r="H737" i="1"/>
  <c r="G737" i="1"/>
  <c r="H743" i="1"/>
  <c r="G743" i="1"/>
  <c r="H749" i="1"/>
  <c r="G749" i="1"/>
  <c r="H753" i="1"/>
  <c r="G753" i="1"/>
  <c r="H759" i="1"/>
  <c r="G759" i="1"/>
  <c r="H767" i="1"/>
  <c r="G767" i="1"/>
  <c r="H773" i="1"/>
  <c r="G773" i="1"/>
  <c r="H779" i="1"/>
  <c r="G779" i="1"/>
  <c r="H783" i="1"/>
  <c r="G783" i="1"/>
  <c r="H789" i="1"/>
  <c r="G789" i="1"/>
  <c r="H793" i="1"/>
  <c r="G793" i="1"/>
  <c r="H797" i="1"/>
  <c r="G797" i="1"/>
  <c r="H803" i="1"/>
  <c r="G803" i="1"/>
  <c r="H809" i="1"/>
  <c r="G809" i="1"/>
  <c r="H815" i="1"/>
  <c r="G815" i="1"/>
  <c r="H821" i="1"/>
  <c r="G821" i="1"/>
  <c r="H829" i="1"/>
  <c r="G829" i="1"/>
  <c r="H835" i="1"/>
  <c r="G835" i="1"/>
  <c r="H839" i="1"/>
  <c r="G839" i="1"/>
  <c r="H845" i="1"/>
  <c r="G845" i="1"/>
  <c r="H851" i="1"/>
  <c r="G851" i="1"/>
  <c r="H857" i="1"/>
  <c r="G857" i="1"/>
  <c r="H861" i="1"/>
  <c r="G861" i="1"/>
  <c r="H867" i="1"/>
  <c r="G867" i="1"/>
  <c r="H873" i="1"/>
  <c r="G873" i="1"/>
  <c r="H875" i="1"/>
  <c r="G875" i="1"/>
  <c r="H881" i="1"/>
  <c r="G881" i="1"/>
  <c r="H887" i="1"/>
  <c r="G887" i="1"/>
  <c r="H893" i="1"/>
  <c r="G893" i="1"/>
  <c r="H901" i="1"/>
  <c r="G901" i="1"/>
  <c r="H907" i="1"/>
  <c r="G907" i="1"/>
  <c r="H915" i="1"/>
  <c r="G915" i="1"/>
  <c r="H921" i="1"/>
  <c r="G921" i="1"/>
  <c r="H927" i="1"/>
  <c r="G927" i="1"/>
  <c r="H933" i="1"/>
  <c r="G933" i="1"/>
  <c r="H939" i="1"/>
  <c r="G939" i="1"/>
  <c r="H945" i="1"/>
  <c r="G945" i="1"/>
  <c r="H951" i="1"/>
  <c r="G951" i="1"/>
  <c r="H959" i="1"/>
  <c r="G959" i="1"/>
  <c r="H965" i="1"/>
  <c r="G965" i="1"/>
  <c r="H971" i="1"/>
  <c r="G971" i="1"/>
  <c r="H975" i="1"/>
  <c r="G975" i="1"/>
  <c r="H979" i="1"/>
  <c r="G979" i="1"/>
  <c r="H983" i="1"/>
  <c r="G983" i="1"/>
  <c r="H989" i="1"/>
  <c r="G989" i="1"/>
  <c r="H993" i="1"/>
  <c r="G993" i="1"/>
  <c r="H997" i="1"/>
  <c r="G997" i="1"/>
  <c r="H1010" i="1"/>
  <c r="G1010" i="1"/>
  <c r="H1287" i="1"/>
  <c r="G1287" i="1"/>
  <c r="H1311" i="1"/>
  <c r="G1311"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1" i="1"/>
  <c r="G561" i="1"/>
  <c r="H563" i="1"/>
  <c r="G563" i="1"/>
  <c r="H567" i="1"/>
  <c r="G567" i="1"/>
  <c r="H569" i="1"/>
  <c r="G569" i="1"/>
  <c r="H571" i="1"/>
  <c r="G571" i="1"/>
  <c r="H573" i="1"/>
  <c r="G573" i="1"/>
  <c r="H575" i="1"/>
  <c r="G575" i="1"/>
  <c r="H577" i="1"/>
  <c r="G577" i="1"/>
  <c r="H1001" i="1"/>
  <c r="G1001" i="1"/>
  <c r="H1076" i="1"/>
  <c r="G1076" i="1"/>
  <c r="H1078" i="1"/>
  <c r="G1078" i="1"/>
  <c r="H1080" i="1"/>
  <c r="G1080" i="1"/>
  <c r="H1082" i="1"/>
  <c r="G1082" i="1"/>
  <c r="H1084" i="1"/>
  <c r="G1084" i="1"/>
  <c r="H1086" i="1"/>
  <c r="G1086" i="1"/>
  <c r="H1088" i="1"/>
  <c r="G1088" i="1"/>
  <c r="H1090" i="1"/>
  <c r="G1090" i="1"/>
  <c r="H1092" i="1"/>
  <c r="G1092"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9" i="1"/>
  <c r="G1209" i="1"/>
  <c r="H1211" i="1"/>
  <c r="G1211" i="1"/>
  <c r="H1213" i="1"/>
  <c r="G1213" i="1"/>
  <c r="H1215" i="1"/>
  <c r="G1215"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7" i="1"/>
  <c r="G1257" i="1"/>
  <c r="H1259" i="1"/>
  <c r="G1259" i="1"/>
  <c r="H1261" i="1"/>
  <c r="G1261" i="1"/>
  <c r="H1263" i="1"/>
  <c r="G1263" i="1"/>
  <c r="H1265" i="1"/>
  <c r="G1265" i="1"/>
  <c r="H1267" i="1"/>
  <c r="G1267" i="1"/>
  <c r="H1269" i="1"/>
  <c r="G1269" i="1"/>
  <c r="H1271" i="1"/>
  <c r="G1271" i="1"/>
  <c r="H1273" i="1"/>
  <c r="G1273" i="1"/>
  <c r="H1275" i="1"/>
  <c r="G1275" i="1"/>
  <c r="H1277" i="1"/>
  <c r="G1277" i="1"/>
  <c r="H393" i="1"/>
  <c r="G393" i="1"/>
  <c r="H399" i="1"/>
  <c r="G399" i="1"/>
  <c r="H405" i="1"/>
  <c r="G405" i="1"/>
  <c r="H414" i="1"/>
  <c r="G414" i="1"/>
  <c r="H422" i="1"/>
  <c r="H428" i="1"/>
  <c r="G428" i="1"/>
  <c r="H434" i="1"/>
  <c r="G434" i="1"/>
  <c r="H438" i="1"/>
  <c r="G438" i="1"/>
  <c r="H442" i="1"/>
  <c r="G442" i="1"/>
  <c r="H446" i="1"/>
  <c r="G446" i="1"/>
  <c r="H450" i="1"/>
  <c r="G450" i="1"/>
  <c r="H456" i="1"/>
  <c r="G456" i="1"/>
  <c r="H466" i="1"/>
  <c r="G466" i="1"/>
  <c r="H468" i="1"/>
  <c r="G468" i="1"/>
  <c r="H474" i="1"/>
  <c r="G474" i="1"/>
  <c r="H478" i="1"/>
  <c r="G478" i="1"/>
  <c r="H484" i="1"/>
  <c r="G484" i="1"/>
  <c r="H490" i="1"/>
  <c r="G490" i="1"/>
  <c r="H496" i="1"/>
  <c r="G496" i="1"/>
  <c r="H500" i="1"/>
  <c r="G500" i="1"/>
  <c r="H506" i="1"/>
  <c r="G506" i="1"/>
  <c r="H512" i="1"/>
  <c r="G512" i="1"/>
  <c r="H518" i="1"/>
  <c r="G518" i="1"/>
  <c r="H522" i="1"/>
  <c r="G522" i="1"/>
  <c r="H526" i="1"/>
  <c r="G526" i="1"/>
  <c r="H579" i="1"/>
  <c r="G579" i="1"/>
  <c r="H585" i="1"/>
  <c r="G585" i="1"/>
  <c r="H597" i="1"/>
  <c r="G597" i="1"/>
  <c r="H603" i="1"/>
  <c r="G603" i="1"/>
  <c r="H609" i="1"/>
  <c r="G609" i="1"/>
  <c r="H615" i="1"/>
  <c r="G615" i="1"/>
  <c r="H621" i="1"/>
  <c r="G621" i="1"/>
  <c r="H627" i="1"/>
  <c r="G627" i="1"/>
  <c r="H629" i="1"/>
  <c r="G629" i="1"/>
  <c r="H636" i="1"/>
  <c r="G636" i="1"/>
  <c r="H645" i="1"/>
  <c r="G645" i="1"/>
  <c r="H651" i="1"/>
  <c r="G651" i="1"/>
  <c r="H657" i="1"/>
  <c r="G657" i="1"/>
  <c r="H663" i="1"/>
  <c r="G663" i="1"/>
  <c r="H667" i="1"/>
  <c r="G667" i="1"/>
  <c r="H671" i="1"/>
  <c r="G671" i="1"/>
  <c r="H677" i="1"/>
  <c r="G677" i="1"/>
  <c r="H679" i="1"/>
  <c r="G679" i="1"/>
  <c r="H685" i="1"/>
  <c r="G685" i="1"/>
  <c r="H691" i="1"/>
  <c r="G691" i="1"/>
  <c r="H697" i="1"/>
  <c r="G697" i="1"/>
  <c r="H703" i="1"/>
  <c r="G703" i="1"/>
  <c r="H709" i="1"/>
  <c r="G709" i="1"/>
  <c r="H713" i="1"/>
  <c r="G713" i="1"/>
  <c r="H719" i="1"/>
  <c r="G719" i="1"/>
  <c r="H725" i="1"/>
  <c r="G725" i="1"/>
  <c r="H731" i="1"/>
  <c r="G731" i="1"/>
  <c r="H735" i="1"/>
  <c r="G735" i="1"/>
  <c r="H739" i="1"/>
  <c r="G739" i="1"/>
  <c r="H745" i="1"/>
  <c r="G745" i="1"/>
  <c r="H751" i="1"/>
  <c r="G751" i="1"/>
  <c r="H757" i="1"/>
  <c r="G757" i="1"/>
  <c r="H763" i="1"/>
  <c r="G763" i="1"/>
  <c r="H769" i="1"/>
  <c r="G769" i="1"/>
  <c r="H775" i="1"/>
  <c r="G775" i="1"/>
  <c r="H781" i="1"/>
  <c r="G781" i="1"/>
  <c r="H787" i="1"/>
  <c r="G787" i="1"/>
  <c r="H795" i="1"/>
  <c r="G795" i="1"/>
  <c r="H801" i="1"/>
  <c r="G801" i="1"/>
  <c r="H807" i="1"/>
  <c r="G807" i="1"/>
  <c r="H813" i="1"/>
  <c r="G813" i="1"/>
  <c r="H819" i="1"/>
  <c r="G819" i="1"/>
  <c r="H823" i="1"/>
  <c r="G823" i="1"/>
  <c r="H827" i="1"/>
  <c r="G827" i="1"/>
  <c r="H833" i="1"/>
  <c r="G833" i="1"/>
  <c r="H841" i="1"/>
  <c r="G841" i="1"/>
  <c r="H847" i="1"/>
  <c r="G847" i="1"/>
  <c r="H853" i="1"/>
  <c r="G853" i="1"/>
  <c r="H859" i="1"/>
  <c r="G859" i="1"/>
  <c r="H865" i="1"/>
  <c r="G865" i="1"/>
  <c r="H869" i="1"/>
  <c r="G869" i="1"/>
  <c r="H877" i="1"/>
  <c r="G877" i="1"/>
  <c r="H883" i="1"/>
  <c r="G883" i="1"/>
  <c r="H889" i="1"/>
  <c r="G889" i="1"/>
  <c r="H895" i="1"/>
  <c r="G895" i="1"/>
  <c r="H899" i="1"/>
  <c r="G899" i="1"/>
  <c r="H903" i="1"/>
  <c r="G903" i="1"/>
  <c r="H909" i="1"/>
  <c r="G909" i="1"/>
  <c r="H913" i="1"/>
  <c r="G913" i="1"/>
  <c r="H919" i="1"/>
  <c r="G919" i="1"/>
  <c r="H925" i="1"/>
  <c r="G925" i="1"/>
  <c r="H929" i="1"/>
  <c r="G929" i="1"/>
  <c r="H935" i="1"/>
  <c r="G935" i="1"/>
  <c r="H941" i="1"/>
  <c r="G941" i="1"/>
  <c r="H947" i="1"/>
  <c r="G947" i="1"/>
  <c r="H953" i="1"/>
  <c r="G953" i="1"/>
  <c r="H957" i="1"/>
  <c r="G957" i="1"/>
  <c r="H963" i="1"/>
  <c r="G963" i="1"/>
  <c r="H967" i="1"/>
  <c r="G967" i="1"/>
  <c r="H973" i="1"/>
  <c r="G973" i="1"/>
  <c r="H981" i="1"/>
  <c r="G981" i="1"/>
  <c r="H985" i="1"/>
  <c r="G985" i="1"/>
  <c r="H991" i="1"/>
  <c r="G991" i="1"/>
  <c r="H995" i="1"/>
  <c r="G995" i="1"/>
  <c r="H1008" i="1"/>
  <c r="G1008" i="1"/>
  <c r="H1279" i="1"/>
  <c r="G1279" i="1"/>
  <c r="H1283" i="1"/>
  <c r="G1283" i="1"/>
  <c r="H1291" i="1"/>
  <c r="G1291" i="1"/>
  <c r="H1295" i="1"/>
  <c r="G1295" i="1"/>
  <c r="G5" i="1"/>
  <c r="G7" i="1"/>
  <c r="G9" i="1"/>
  <c r="G11" i="1"/>
  <c r="G13" i="1"/>
  <c r="G16" i="1"/>
  <c r="G18" i="1"/>
  <c r="G21" i="1"/>
  <c r="G23" i="1"/>
  <c r="G26" i="1"/>
  <c r="G29" i="1"/>
  <c r="G32" i="1"/>
  <c r="G34" i="1"/>
  <c r="G37" i="1"/>
  <c r="G39" i="1"/>
  <c r="G42" i="1"/>
  <c r="G44" i="1"/>
  <c r="G47" i="1"/>
  <c r="G49" i="1"/>
  <c r="G51" i="1"/>
  <c r="G53" i="1"/>
  <c r="G55" i="1"/>
  <c r="G58" i="1"/>
  <c r="G61" i="1"/>
  <c r="G64" i="1"/>
  <c r="G66" i="1"/>
  <c r="G68" i="1"/>
  <c r="G71" i="1"/>
  <c r="G74" i="1"/>
  <c r="G81" i="1"/>
  <c r="G83" i="1"/>
  <c r="G85" i="1"/>
  <c r="G87" i="1"/>
  <c r="G90" i="1"/>
  <c r="G92" i="1"/>
  <c r="G96" i="1"/>
  <c r="G98" i="1"/>
  <c r="G100" i="1"/>
  <c r="G103" i="1"/>
  <c r="G106" i="1"/>
  <c r="G109" i="1"/>
  <c r="G111" i="1"/>
  <c r="G113" i="1"/>
  <c r="G117" i="1"/>
  <c r="G125" i="1"/>
  <c r="G126" i="1"/>
  <c r="G127" i="1"/>
  <c r="G128" i="1"/>
  <c r="G129" i="1"/>
  <c r="G130"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H392" i="1"/>
  <c r="G392" i="1"/>
  <c r="H394" i="1"/>
  <c r="G394" i="1"/>
  <c r="H396" i="1"/>
  <c r="G396" i="1"/>
  <c r="H398" i="1"/>
  <c r="G398" i="1"/>
  <c r="H400" i="1"/>
  <c r="G400" i="1"/>
  <c r="H402" i="1"/>
  <c r="G402" i="1"/>
  <c r="H404" i="1"/>
  <c r="G404" i="1"/>
  <c r="H406" i="1"/>
  <c r="G406" i="1"/>
  <c r="H408" i="1"/>
  <c r="G408" i="1"/>
  <c r="H410" i="1"/>
  <c r="G410" i="1"/>
  <c r="H415" i="1"/>
  <c r="G415" i="1"/>
  <c r="H421" i="1"/>
  <c r="G421" i="1"/>
  <c r="H423" i="1"/>
  <c r="G423" i="1"/>
  <c r="H425" i="1"/>
  <c r="G425"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3" i="1"/>
  <c r="G453" i="1"/>
  <c r="H455" i="1"/>
  <c r="G455" i="1"/>
  <c r="H457" i="1"/>
  <c r="G457" i="1"/>
  <c r="H459" i="1"/>
  <c r="G459" i="1"/>
  <c r="H461" i="1"/>
  <c r="G461" i="1"/>
  <c r="H463" i="1"/>
  <c r="G463" i="1"/>
  <c r="H465" i="1"/>
  <c r="G465" i="1"/>
  <c r="H467" i="1"/>
  <c r="G467" i="1"/>
  <c r="H469" i="1"/>
  <c r="G469" i="1"/>
  <c r="H471" i="1"/>
  <c r="G471" i="1"/>
  <c r="H473" i="1"/>
  <c r="G473" i="1"/>
  <c r="H475" i="1"/>
  <c r="G475" i="1"/>
  <c r="H477" i="1"/>
  <c r="G477" i="1"/>
  <c r="H479" i="1"/>
  <c r="G479" i="1"/>
  <c r="H481" i="1"/>
  <c r="G481" i="1"/>
  <c r="H483" i="1"/>
  <c r="G483" i="1"/>
  <c r="H487" i="1"/>
  <c r="G487" i="1"/>
  <c r="H489" i="1"/>
  <c r="G489" i="1"/>
  <c r="H491" i="1"/>
  <c r="G491" i="1"/>
  <c r="H493" i="1"/>
  <c r="G493" i="1"/>
  <c r="H495" i="1"/>
  <c r="G495" i="1"/>
  <c r="H497" i="1"/>
  <c r="G497" i="1"/>
  <c r="H499" i="1"/>
  <c r="G499" i="1"/>
  <c r="H501" i="1"/>
  <c r="G501" i="1"/>
  <c r="H503" i="1"/>
  <c r="G503" i="1"/>
  <c r="H505" i="1"/>
  <c r="G505" i="1"/>
  <c r="H507" i="1"/>
  <c r="G507" i="1"/>
  <c r="H509" i="1"/>
  <c r="G509" i="1"/>
  <c r="H511" i="1"/>
  <c r="G511" i="1"/>
  <c r="H513" i="1"/>
  <c r="G513" i="1"/>
  <c r="H515" i="1"/>
  <c r="G515" i="1"/>
  <c r="H517" i="1"/>
  <c r="G517" i="1"/>
  <c r="H519" i="1"/>
  <c r="G519" i="1"/>
  <c r="H521" i="1"/>
  <c r="G521" i="1"/>
  <c r="H523" i="1"/>
  <c r="G523" i="1"/>
  <c r="H525" i="1"/>
  <c r="G525" i="1"/>
  <c r="H527" i="1"/>
  <c r="G527" i="1"/>
  <c r="H580" i="1"/>
  <c r="G580" i="1"/>
  <c r="H582" i="1"/>
  <c r="G582" i="1"/>
  <c r="H584" i="1"/>
  <c r="G584" i="1"/>
  <c r="H586" i="1"/>
  <c r="G58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0" i="1"/>
  <c r="G630" i="1"/>
  <c r="H632" i="1"/>
  <c r="G632" i="1"/>
  <c r="H635" i="1"/>
  <c r="G635"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1005" i="1"/>
  <c r="G1005"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H1070" i="1"/>
  <c r="G1070" i="1"/>
  <c r="H1072" i="1"/>
  <c r="G1072" i="1"/>
  <c r="H395" i="1"/>
  <c r="G395" i="1"/>
  <c r="H401" i="1"/>
  <c r="G401" i="1"/>
  <c r="H409" i="1"/>
  <c r="G409" i="1"/>
  <c r="H426" i="1"/>
  <c r="G426" i="1"/>
  <c r="H432" i="1"/>
  <c r="G432" i="1"/>
  <c r="H436" i="1"/>
  <c r="G436" i="1"/>
  <c r="H444" i="1"/>
  <c r="G444" i="1"/>
  <c r="H452" i="1"/>
  <c r="G452" i="1"/>
  <c r="H458" i="1"/>
  <c r="G458" i="1"/>
  <c r="H462" i="1"/>
  <c r="G462" i="1"/>
  <c r="H470" i="1"/>
  <c r="G470" i="1"/>
  <c r="H476" i="1"/>
  <c r="G476" i="1"/>
  <c r="H480" i="1"/>
  <c r="G480" i="1"/>
  <c r="H486" i="1"/>
  <c r="G486" i="1"/>
  <c r="H494" i="1"/>
  <c r="G494" i="1"/>
  <c r="H502" i="1"/>
  <c r="G502" i="1"/>
  <c r="H508" i="1"/>
  <c r="G508" i="1"/>
  <c r="H514" i="1"/>
  <c r="G514" i="1"/>
  <c r="H520" i="1"/>
  <c r="G520" i="1"/>
  <c r="H528" i="1"/>
  <c r="G528" i="1"/>
  <c r="H581" i="1"/>
  <c r="G581" i="1"/>
  <c r="H587" i="1"/>
  <c r="G587" i="1"/>
  <c r="H593" i="1"/>
  <c r="G593" i="1"/>
  <c r="H601" i="1"/>
  <c r="G601" i="1"/>
  <c r="H607" i="1"/>
  <c r="G607" i="1"/>
  <c r="H613" i="1"/>
  <c r="G613" i="1"/>
  <c r="H619" i="1"/>
  <c r="G619" i="1"/>
  <c r="H625" i="1"/>
  <c r="G625" i="1"/>
  <c r="H647" i="1"/>
  <c r="G647" i="1"/>
  <c r="H653" i="1"/>
  <c r="G653" i="1"/>
  <c r="H661" i="1"/>
  <c r="G661" i="1"/>
  <c r="H669" i="1"/>
  <c r="G669" i="1"/>
  <c r="H675" i="1"/>
  <c r="G675" i="1"/>
  <c r="H681" i="1"/>
  <c r="G681" i="1"/>
  <c r="H687" i="1"/>
  <c r="G687" i="1"/>
  <c r="H693" i="1"/>
  <c r="G693" i="1"/>
  <c r="H699" i="1"/>
  <c r="G699" i="1"/>
  <c r="H705" i="1"/>
  <c r="G705" i="1"/>
  <c r="H711" i="1"/>
  <c r="G711" i="1"/>
  <c r="H717" i="1"/>
  <c r="G717" i="1"/>
  <c r="H723" i="1"/>
  <c r="G723" i="1"/>
  <c r="H729" i="1"/>
  <c r="G729" i="1"/>
  <c r="H741" i="1"/>
  <c r="G741" i="1"/>
  <c r="H747" i="1"/>
  <c r="G747" i="1"/>
  <c r="H755" i="1"/>
  <c r="G755" i="1"/>
  <c r="H761" i="1"/>
  <c r="G761" i="1"/>
  <c r="H765" i="1"/>
  <c r="G765" i="1"/>
  <c r="H771" i="1"/>
  <c r="G771" i="1"/>
  <c r="H777" i="1"/>
  <c r="G777" i="1"/>
  <c r="H785" i="1"/>
  <c r="G785" i="1"/>
  <c r="H791" i="1"/>
  <c r="G791" i="1"/>
  <c r="H799" i="1"/>
  <c r="G799" i="1"/>
  <c r="H805" i="1"/>
  <c r="G805" i="1"/>
  <c r="H811" i="1"/>
  <c r="G811" i="1"/>
  <c r="H817" i="1"/>
  <c r="G817" i="1"/>
  <c r="H825" i="1"/>
  <c r="G825" i="1"/>
  <c r="H831" i="1"/>
  <c r="G831" i="1"/>
  <c r="H837" i="1"/>
  <c r="G837" i="1"/>
  <c r="H843" i="1"/>
  <c r="G843" i="1"/>
  <c r="H849" i="1"/>
  <c r="G849" i="1"/>
  <c r="H855" i="1"/>
  <c r="G855" i="1"/>
  <c r="H863" i="1"/>
  <c r="G863" i="1"/>
  <c r="H871" i="1"/>
  <c r="G871" i="1"/>
  <c r="H879" i="1"/>
  <c r="G879" i="1"/>
  <c r="H885" i="1"/>
  <c r="G885" i="1"/>
  <c r="H891" i="1"/>
  <c r="G891" i="1"/>
  <c r="H897" i="1"/>
  <c r="G897" i="1"/>
  <c r="H905" i="1"/>
  <c r="G905" i="1"/>
  <c r="H911" i="1"/>
  <c r="G911" i="1"/>
  <c r="H917" i="1"/>
  <c r="G917" i="1"/>
  <c r="H923" i="1"/>
  <c r="G923" i="1"/>
  <c r="H931" i="1"/>
  <c r="G931" i="1"/>
  <c r="H937" i="1"/>
  <c r="G937" i="1"/>
  <c r="H943" i="1"/>
  <c r="G943" i="1"/>
  <c r="H949" i="1"/>
  <c r="G949" i="1"/>
  <c r="H955" i="1"/>
  <c r="G955" i="1"/>
  <c r="H961" i="1"/>
  <c r="G961" i="1"/>
  <c r="H969" i="1"/>
  <c r="G969" i="1"/>
  <c r="H977" i="1"/>
  <c r="G977" i="1"/>
  <c r="H987" i="1"/>
  <c r="G987" i="1"/>
  <c r="H1281" i="1"/>
  <c r="G1281" i="1"/>
  <c r="H1285" i="1"/>
  <c r="G1285" i="1"/>
  <c r="H1289" i="1"/>
  <c r="G1289" i="1"/>
  <c r="H1293" i="1"/>
  <c r="G1293" i="1"/>
  <c r="G4" i="1"/>
  <c r="G6" i="1"/>
  <c r="G8" i="1"/>
  <c r="G10" i="1"/>
  <c r="G12" i="1"/>
  <c r="G14" i="1"/>
  <c r="G15" i="1"/>
  <c r="G17" i="1"/>
  <c r="G19" i="1"/>
  <c r="G20" i="1"/>
  <c r="G22" i="1"/>
  <c r="G24" i="1"/>
  <c r="G25" i="1"/>
  <c r="G27" i="1"/>
  <c r="G28" i="1"/>
  <c r="G30" i="1"/>
  <c r="G31" i="1"/>
  <c r="G33" i="1"/>
  <c r="G35" i="1"/>
  <c r="G36" i="1"/>
  <c r="G38" i="1"/>
  <c r="G40" i="1"/>
  <c r="G41" i="1"/>
  <c r="G43" i="1"/>
  <c r="G46" i="1"/>
  <c r="G48" i="1"/>
  <c r="G50" i="1"/>
  <c r="G52" i="1"/>
  <c r="G54" i="1"/>
  <c r="G56" i="1"/>
  <c r="G57" i="1"/>
  <c r="G59" i="1"/>
  <c r="G60" i="1"/>
  <c r="G62" i="1"/>
  <c r="G63" i="1"/>
  <c r="G65" i="1"/>
  <c r="G67" i="1"/>
  <c r="G69" i="1"/>
  <c r="G70" i="1"/>
  <c r="G72" i="1"/>
  <c r="G73" i="1"/>
  <c r="G75" i="1"/>
  <c r="G76" i="1"/>
  <c r="G77" i="1"/>
  <c r="G79" i="1"/>
  <c r="G80" i="1"/>
  <c r="G82" i="1"/>
  <c r="G84" i="1"/>
  <c r="G86" i="1"/>
  <c r="G88" i="1"/>
  <c r="G89" i="1"/>
  <c r="G91" i="1"/>
  <c r="G93" i="1"/>
  <c r="G94" i="1"/>
  <c r="G95" i="1"/>
  <c r="G97" i="1"/>
  <c r="G99" i="1"/>
  <c r="G101" i="1"/>
  <c r="G104" i="1"/>
  <c r="G105" i="1"/>
  <c r="G107" i="1"/>
  <c r="G108" i="1"/>
  <c r="G110" i="1"/>
  <c r="G112" i="1"/>
  <c r="G114" i="1"/>
  <c r="G115" i="1"/>
  <c r="G116" i="1"/>
  <c r="G118" i="1"/>
  <c r="G119" i="1"/>
  <c r="G120" i="1"/>
  <c r="G122" i="1"/>
  <c r="G123" i="1"/>
  <c r="G124" i="1"/>
  <c r="G131" i="1"/>
  <c r="G39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H568" i="1"/>
  <c r="G568" i="1"/>
  <c r="H570" i="1"/>
  <c r="G570" i="1"/>
  <c r="H572" i="1"/>
  <c r="G572" i="1"/>
  <c r="H574" i="1"/>
  <c r="G574" i="1"/>
  <c r="H576" i="1"/>
  <c r="G576" i="1"/>
  <c r="G578"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2" i="1"/>
  <c r="G1142" i="1"/>
  <c r="H1144" i="1"/>
  <c r="G1144" i="1"/>
  <c r="H1146" i="1"/>
  <c r="G1146" i="1"/>
  <c r="H1148" i="1"/>
  <c r="G1148" i="1"/>
  <c r="H1150" i="1"/>
  <c r="G1150"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539" i="1"/>
  <c r="G1539" i="1"/>
  <c r="H1541" i="1"/>
  <c r="G1541" i="1"/>
  <c r="J1541" i="1"/>
  <c r="H1000" i="1"/>
  <c r="H1004" i="1"/>
  <c r="H1299" i="1"/>
  <c r="G1299" i="1"/>
  <c r="H1315" i="1"/>
  <c r="G1315" i="1"/>
  <c r="H1327" i="1"/>
  <c r="G1327" i="1"/>
  <c r="H1335" i="1"/>
  <c r="G1335" i="1"/>
  <c r="H1526" i="1"/>
  <c r="G1526" i="1"/>
  <c r="H1528" i="1"/>
  <c r="G1528" i="1"/>
  <c r="H1530" i="1"/>
  <c r="G1530" i="1"/>
  <c r="H1532" i="1"/>
  <c r="G1532" i="1"/>
  <c r="H1534" i="1"/>
  <c r="G1534" i="1"/>
  <c r="H1536" i="1"/>
  <c r="G1536" i="1"/>
  <c r="H1007" i="1"/>
  <c r="G1007" i="1"/>
  <c r="H1009" i="1"/>
  <c r="G1009" i="1"/>
  <c r="H1013" i="1"/>
  <c r="G1013" i="1"/>
  <c r="H1015" i="1"/>
  <c r="G1015"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7" i="1"/>
  <c r="G1077" i="1"/>
  <c r="H1079" i="1"/>
  <c r="G1079" i="1"/>
  <c r="H1081" i="1"/>
  <c r="G1081" i="1"/>
  <c r="H1083" i="1"/>
  <c r="G1083" i="1"/>
  <c r="H1085" i="1"/>
  <c r="G1085" i="1"/>
  <c r="H1087" i="1"/>
  <c r="G1087" i="1"/>
  <c r="H1089" i="1"/>
  <c r="G1089" i="1"/>
  <c r="H1091" i="1"/>
  <c r="G1091"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80" i="1"/>
  <c r="G1280" i="1"/>
  <c r="H1282" i="1"/>
  <c r="G1282" i="1"/>
  <c r="H1284" i="1"/>
  <c r="G1284" i="1"/>
  <c r="H1286" i="1"/>
  <c r="G1286" i="1"/>
  <c r="H1288" i="1"/>
  <c r="G1288" i="1"/>
  <c r="H1290" i="1"/>
  <c r="G1290" i="1"/>
  <c r="H1292" i="1"/>
  <c r="G1292" i="1"/>
  <c r="H1294" i="1"/>
  <c r="G1294" i="1"/>
  <c r="H1303" i="1"/>
  <c r="G1303" i="1"/>
  <c r="H1319" i="1"/>
  <c r="G1319"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2" i="1"/>
  <c r="G1512" i="1"/>
  <c r="H1514" i="1"/>
  <c r="G1514" i="1"/>
  <c r="H1516" i="1"/>
  <c r="G1516" i="1"/>
  <c r="H1518" i="1"/>
  <c r="G1518" i="1"/>
  <c r="H1520" i="1"/>
  <c r="G1520" i="1"/>
  <c r="H1522" i="1"/>
  <c r="G1522" i="1"/>
  <c r="H1524" i="1"/>
  <c r="G1524" i="1"/>
  <c r="H1583" i="1"/>
  <c r="G1583" i="1"/>
  <c r="H1587" i="1"/>
  <c r="G1587" i="1"/>
  <c r="H1591" i="1"/>
  <c r="G1591" i="1"/>
  <c r="H1595" i="1"/>
  <c r="G1595" i="1"/>
  <c r="H1599" i="1"/>
  <c r="G1599" i="1"/>
  <c r="H1603" i="1"/>
  <c r="G1603" i="1"/>
  <c r="H1607" i="1"/>
  <c r="G1607" i="1"/>
  <c r="H1611" i="1"/>
  <c r="G1611" i="1"/>
  <c r="H1615" i="1"/>
  <c r="G1615" i="1"/>
  <c r="H1619" i="1"/>
  <c r="G1619" i="1"/>
  <c r="G1643" i="1"/>
  <c r="H1643" i="1"/>
  <c r="H1656" i="1"/>
  <c r="G1656" i="1"/>
  <c r="H1661" i="1"/>
  <c r="G1661" i="1"/>
  <c r="G1675" i="1"/>
  <c r="H1675" i="1"/>
  <c r="H998" i="1"/>
  <c r="G1000" i="1"/>
  <c r="H1002" i="1"/>
  <c r="G1004" i="1"/>
  <c r="H1006" i="1"/>
  <c r="H1307" i="1"/>
  <c r="G1307" i="1"/>
  <c r="H1323" i="1"/>
  <c r="G1323" i="1"/>
  <c r="H1331" i="1"/>
  <c r="G1331" i="1"/>
  <c r="H1339" i="1"/>
  <c r="G1339" i="1"/>
  <c r="H1545" i="1"/>
  <c r="G1545" i="1"/>
  <c r="I1545" i="1" s="1"/>
  <c r="J1545" i="1"/>
  <c r="H1581" i="1"/>
  <c r="G1581" i="1"/>
  <c r="J1581"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I1546" i="1"/>
  <c r="H1549" i="1"/>
  <c r="G1549" i="1"/>
  <c r="I1549" i="1" s="1"/>
  <c r="H1553" i="1"/>
  <c r="G1553" i="1"/>
  <c r="I1553" i="1" s="1"/>
  <c r="H1556" i="1"/>
  <c r="G1556" i="1"/>
  <c r="H1559" i="1"/>
  <c r="G1559" i="1"/>
  <c r="I1559" i="1" s="1"/>
  <c r="H1563" i="1"/>
  <c r="G1563" i="1"/>
  <c r="H1566" i="1"/>
  <c r="G1566" i="1"/>
  <c r="I1566" i="1" s="1"/>
  <c r="H1570" i="1"/>
  <c r="G1570" i="1"/>
  <c r="I1570" i="1" s="1"/>
  <c r="H1576" i="1"/>
  <c r="G1576" i="1"/>
  <c r="I1576" i="1" s="1"/>
  <c r="H1623" i="1"/>
  <c r="G1623" i="1"/>
  <c r="H1627" i="1"/>
  <c r="G1627" i="1"/>
  <c r="H1637" i="1"/>
  <c r="G1637" i="1"/>
  <c r="G1651" i="1"/>
  <c r="H1651" i="1"/>
  <c r="H1664" i="1"/>
  <c r="G1664" i="1"/>
  <c r="H1669" i="1"/>
  <c r="G1669" i="1"/>
  <c r="G1683" i="1"/>
  <c r="H1683" i="1"/>
  <c r="D309" i="4"/>
  <c r="F314" i="4"/>
  <c r="H1297" i="1"/>
  <c r="H1301" i="1"/>
  <c r="H1305" i="1"/>
  <c r="H1309" i="1"/>
  <c r="H1313" i="1"/>
  <c r="H1317" i="1"/>
  <c r="H1321"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G1485"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11" i="1"/>
  <c r="G1511" i="1"/>
  <c r="H1513" i="1"/>
  <c r="G1513" i="1"/>
  <c r="H1515" i="1"/>
  <c r="G1515" i="1"/>
  <c r="H1517" i="1"/>
  <c r="G1517" i="1"/>
  <c r="H1519" i="1"/>
  <c r="G1519" i="1"/>
  <c r="H1521" i="1"/>
  <c r="G1521" i="1"/>
  <c r="H1523" i="1"/>
  <c r="G1523" i="1"/>
  <c r="H1527" i="1"/>
  <c r="G1527" i="1"/>
  <c r="H1529" i="1"/>
  <c r="G1529" i="1"/>
  <c r="H1531" i="1"/>
  <c r="G1531" i="1"/>
  <c r="H1533" i="1"/>
  <c r="G1533" i="1"/>
  <c r="H1535" i="1"/>
  <c r="G1535" i="1"/>
  <c r="H1540" i="1"/>
  <c r="G1540" i="1"/>
  <c r="H1543" i="1"/>
  <c r="G1543" i="1"/>
  <c r="I1543" i="1" s="1"/>
  <c r="J1543" i="1"/>
  <c r="H1547" i="1"/>
  <c r="G1547" i="1"/>
  <c r="J1549" i="1"/>
  <c r="J1553" i="1"/>
  <c r="J1559" i="1"/>
  <c r="J1566" i="1"/>
  <c r="J1570" i="1"/>
  <c r="J1576" i="1"/>
  <c r="I1578" i="1"/>
  <c r="H1579" i="1"/>
  <c r="G1579" i="1"/>
  <c r="I1579" i="1" s="1"/>
  <c r="H1640" i="1"/>
  <c r="G1640" i="1"/>
  <c r="H1645" i="1"/>
  <c r="G1645" i="1"/>
  <c r="G1659" i="1"/>
  <c r="H1659" i="1"/>
  <c r="H1672" i="1"/>
  <c r="G1672" i="1"/>
  <c r="H1677" i="1"/>
  <c r="G1677" i="1"/>
  <c r="H1296" i="1"/>
  <c r="G1298" i="1"/>
  <c r="H1300" i="1"/>
  <c r="G1302" i="1"/>
  <c r="H1304" i="1"/>
  <c r="G1306" i="1"/>
  <c r="H1308" i="1"/>
  <c r="G1310" i="1"/>
  <c r="H1312" i="1"/>
  <c r="G1314" i="1"/>
  <c r="H1316" i="1"/>
  <c r="G1318" i="1"/>
  <c r="H1320" i="1"/>
  <c r="G1322" i="1"/>
  <c r="G1326" i="1"/>
  <c r="G1330" i="1"/>
  <c r="G1334" i="1"/>
  <c r="G1338"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I1544" i="1"/>
  <c r="I1550" i="1"/>
  <c r="H1551" i="1"/>
  <c r="G1551" i="1"/>
  <c r="I1554" i="1"/>
  <c r="H1555" i="1"/>
  <c r="G1555" i="1"/>
  <c r="H1557" i="1"/>
  <c r="G1557" i="1"/>
  <c r="I1557" i="1" s="1"/>
  <c r="I1560" i="1"/>
  <c r="H1561" i="1"/>
  <c r="G1561" i="1"/>
  <c r="H1564" i="1"/>
  <c r="G1564" i="1"/>
  <c r="I1567" i="1"/>
  <c r="H1568" i="1"/>
  <c r="G1568" i="1"/>
  <c r="I1568" i="1" s="1"/>
  <c r="I1573" i="1"/>
  <c r="H1574" i="1"/>
  <c r="G1574" i="1"/>
  <c r="H1631" i="1"/>
  <c r="G1631" i="1"/>
  <c r="G1635" i="1"/>
  <c r="H1635" i="1"/>
  <c r="H1648" i="1"/>
  <c r="G1648" i="1"/>
  <c r="H1653" i="1"/>
  <c r="G1653" i="1"/>
  <c r="G1667" i="1"/>
  <c r="H1667" i="1"/>
  <c r="H1680" i="1"/>
  <c r="G1680" i="1"/>
  <c r="H1685" i="1"/>
  <c r="G1685" i="1"/>
  <c r="G156" i="9"/>
  <c r="E156" i="9" s="1"/>
  <c r="B156" i="9" s="1"/>
  <c r="F607" i="4"/>
  <c r="D597" i="4"/>
  <c r="I33" i="3"/>
  <c r="D1538" i="1"/>
  <c r="H1538" i="1" s="1"/>
  <c r="D38" i="7"/>
  <c r="C1572" i="1"/>
  <c r="D44" i="8"/>
  <c r="G296" i="9"/>
  <c r="E296" i="9" s="1"/>
  <c r="B296" i="9" s="1"/>
  <c r="G194" i="9"/>
  <c r="E194" i="9" s="1"/>
  <c r="B194" i="9" s="1"/>
  <c r="G178" i="9"/>
  <c r="E178" i="9" s="1"/>
  <c r="B178" i="9" s="1"/>
  <c r="G200" i="9"/>
  <c r="E200" i="9" s="1"/>
  <c r="B200" i="9" s="1"/>
  <c r="G187" i="9"/>
  <c r="E187" i="9" s="1"/>
  <c r="B187" i="9" s="1"/>
  <c r="H179" i="9"/>
  <c r="H1542" i="1"/>
  <c r="I1542" i="1" s="1"/>
  <c r="H1544" i="1"/>
  <c r="H1546" i="1"/>
  <c r="F225" i="4"/>
  <c r="D221" i="4"/>
  <c r="F467" i="4"/>
  <c r="D466" i="4"/>
  <c r="G314" i="9"/>
  <c r="E314" i="9" s="1"/>
  <c r="B314" i="9" s="1"/>
  <c r="F89" i="5"/>
  <c r="D88" i="5"/>
  <c r="F170" i="4"/>
  <c r="D164" i="4"/>
  <c r="F514" i="4"/>
  <c r="D491" i="4"/>
  <c r="G315" i="9"/>
  <c r="E315" i="9" s="1"/>
  <c r="B315" i="9" s="1"/>
  <c r="G316" i="9"/>
  <c r="D147" i="5"/>
  <c r="F150" i="5"/>
  <c r="F35" i="6"/>
  <c r="H28" i="3"/>
  <c r="D114" i="6"/>
  <c r="F115" i="6"/>
  <c r="H1582" i="1"/>
  <c r="G1636" i="1"/>
  <c r="H1639" i="1"/>
  <c r="G1644" i="1"/>
  <c r="H1647" i="1"/>
  <c r="G1652" i="1"/>
  <c r="H1655" i="1"/>
  <c r="G1660" i="1"/>
  <c r="H1663" i="1"/>
  <c r="G1668" i="1"/>
  <c r="H1671" i="1"/>
  <c r="G1676" i="1"/>
  <c r="H1679" i="1"/>
  <c r="G1684" i="1"/>
  <c r="F398" i="4"/>
  <c r="D373" i="4"/>
  <c r="D274" i="5"/>
  <c r="F277" i="5"/>
  <c r="I27" i="3"/>
  <c r="F126" i="4"/>
  <c r="D125" i="4"/>
  <c r="D361" i="4"/>
  <c r="F366" i="4"/>
  <c r="D522" i="4"/>
  <c r="F529" i="4"/>
  <c r="G339" i="9"/>
  <c r="E339" i="9" s="1"/>
  <c r="B339" i="9" s="1"/>
  <c r="F219" i="5"/>
  <c r="B27" i="9"/>
  <c r="B43" i="9"/>
  <c r="B59" i="9"/>
  <c r="B75" i="9"/>
  <c r="B91" i="9"/>
  <c r="B107" i="9"/>
  <c r="B123" i="9"/>
  <c r="B139" i="9"/>
  <c r="B155" i="9"/>
  <c r="E7" i="4"/>
  <c r="F194" i="4"/>
  <c r="D202" i="4"/>
  <c r="D230" i="4"/>
  <c r="F237" i="4"/>
  <c r="E262" i="4"/>
  <c r="D258" i="1" s="1"/>
  <c r="G258" i="1" s="1"/>
  <c r="F274" i="4"/>
  <c r="D273" i="4"/>
  <c r="E321" i="4"/>
  <c r="D316" i="1" s="1"/>
  <c r="H316" i="1" s="1"/>
  <c r="F427" i="4"/>
  <c r="D430" i="4"/>
  <c r="D536" i="4"/>
  <c r="D7" i="5"/>
  <c r="F56" i="5"/>
  <c r="F71" i="5"/>
  <c r="D135" i="5"/>
  <c r="F5" i="6"/>
  <c r="E35" i="6"/>
  <c r="G346" i="9"/>
  <c r="E346" i="9" s="1"/>
  <c r="D45" i="8"/>
  <c r="H310" i="9"/>
  <c r="H309" i="9"/>
  <c r="H308" i="9"/>
  <c r="E308" i="9" s="1"/>
  <c r="B308" i="9" s="1"/>
  <c r="G301" i="9"/>
  <c r="E301" i="9" s="1"/>
  <c r="B301" i="9" s="1"/>
  <c r="L228" i="9"/>
  <c r="G227" i="9"/>
  <c r="E227" i="9" s="1"/>
  <c r="B227" i="9" s="1"/>
  <c r="G223" i="9"/>
  <c r="E223" i="9" s="1"/>
  <c r="B223" i="9" s="1"/>
  <c r="G219" i="9"/>
  <c r="E219" i="9" s="1"/>
  <c r="B219" i="9" s="1"/>
  <c r="G215" i="9"/>
  <c r="E215" i="9" s="1"/>
  <c r="B215" i="9" s="1"/>
  <c r="G310" i="9"/>
  <c r="G309" i="9"/>
  <c r="E309" i="9" s="1"/>
  <c r="B309" i="9" s="1"/>
  <c r="G302" i="9"/>
  <c r="E302" i="9" s="1"/>
  <c r="B302"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300" i="9"/>
  <c r="E300" i="9" s="1"/>
  <c r="B300" i="9" s="1"/>
  <c r="G225" i="9"/>
  <c r="E225" i="9" s="1"/>
  <c r="B225" i="9" s="1"/>
  <c r="G221" i="9"/>
  <c r="E221" i="9" s="1"/>
  <c r="B221" i="9" s="1"/>
  <c r="G217" i="9"/>
  <c r="E217" i="9" s="1"/>
  <c r="B217" i="9" s="1"/>
  <c r="G213" i="9"/>
  <c r="E213" i="9" s="1"/>
  <c r="B213"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M228" i="9"/>
  <c r="G186" i="9"/>
  <c r="E186" i="9" s="1"/>
  <c r="B186" i="9" s="1"/>
  <c r="G185" i="9"/>
  <c r="E185" i="9" s="1"/>
  <c r="B185" i="9" s="1"/>
  <c r="G184" i="9"/>
  <c r="E184" i="9" s="1"/>
  <c r="B184" i="9" s="1"/>
  <c r="G183" i="9"/>
  <c r="E183" i="9" s="1"/>
  <c r="B183" i="9" s="1"/>
  <c r="G182" i="9"/>
  <c r="E182" i="9" s="1"/>
  <c r="B182" i="9" s="1"/>
  <c r="G181" i="9"/>
  <c r="E181" i="9" s="1"/>
  <c r="B181" i="9" s="1"/>
  <c r="H180" i="9"/>
  <c r="G226" i="9"/>
  <c r="E226" i="9" s="1"/>
  <c r="B226" i="9" s="1"/>
  <c r="G218" i="9"/>
  <c r="E218" i="9" s="1"/>
  <c r="B218" i="9" s="1"/>
  <c r="G204" i="9"/>
  <c r="E204" i="9" s="1"/>
  <c r="B204" i="9" s="1"/>
  <c r="G196" i="9"/>
  <c r="E196" i="9" s="1"/>
  <c r="B196" i="9" s="1"/>
  <c r="G179" i="9"/>
  <c r="G175" i="9"/>
  <c r="E175" i="9" s="1"/>
  <c r="B175" i="9" s="1"/>
  <c r="I10" i="9"/>
  <c r="G206" i="9"/>
  <c r="E206" i="9" s="1"/>
  <c r="B206" i="9" s="1"/>
  <c r="G198" i="9"/>
  <c r="E198" i="9" s="1"/>
  <c r="B198" i="9" s="1"/>
  <c r="G190" i="9"/>
  <c r="E190" i="9" s="1"/>
  <c r="B190" i="9" s="1"/>
  <c r="G188" i="9"/>
  <c r="E188" i="9" s="1"/>
  <c r="B188" i="9" s="1"/>
  <c r="G180" i="9"/>
  <c r="E180" i="9" s="1"/>
  <c r="B180" i="9" s="1"/>
  <c r="G176" i="9"/>
  <c r="E176" i="9" s="1"/>
  <c r="B176" i="9" s="1"/>
  <c r="B55" i="9"/>
  <c r="B71" i="9"/>
  <c r="B87" i="9"/>
  <c r="B103" i="9"/>
  <c r="B119" i="9"/>
  <c r="B135" i="9"/>
  <c r="B151" i="9"/>
  <c r="G192" i="9"/>
  <c r="E192" i="9" s="1"/>
  <c r="B192" i="9" s="1"/>
  <c r="G222" i="9"/>
  <c r="E222" i="9" s="1"/>
  <c r="B222" i="9" s="1"/>
  <c r="F8" i="4"/>
  <c r="D7" i="4"/>
  <c r="F50" i="4"/>
  <c r="D49" i="4"/>
  <c r="D82" i="4"/>
  <c r="F112" i="4"/>
  <c r="D106" i="4"/>
  <c r="F154" i="4"/>
  <c r="D153" i="4"/>
  <c r="E373" i="4"/>
  <c r="F572" i="4"/>
  <c r="D571" i="4"/>
  <c r="E584" i="4"/>
  <c r="D578" i="1" s="1"/>
  <c r="H578" i="1" s="1"/>
  <c r="F630" i="4"/>
  <c r="D629" i="4"/>
  <c r="F656" i="4"/>
  <c r="D178" i="5"/>
  <c r="H336" i="9"/>
  <c r="E177" i="5"/>
  <c r="F204" i="5"/>
  <c r="D203" i="5"/>
  <c r="F130" i="6"/>
  <c r="D129" i="6"/>
  <c r="D141" i="6"/>
  <c r="B35" i="9"/>
  <c r="B67" i="9"/>
  <c r="B83" i="9"/>
  <c r="B99" i="9"/>
  <c r="B115" i="9"/>
  <c r="B131" i="9"/>
  <c r="B147" i="9"/>
  <c r="E162" i="9"/>
  <c r="B162" i="9" s="1"/>
  <c r="E170" i="9"/>
  <c r="B170" i="9" s="1"/>
  <c r="G177" i="9"/>
  <c r="E177" i="9" s="1"/>
  <c r="B177" i="9" s="1"/>
  <c r="G202" i="9"/>
  <c r="E202" i="9" s="1"/>
  <c r="B202" i="9" s="1"/>
  <c r="E337" i="9"/>
  <c r="B337" i="9" s="1"/>
  <c r="E26" i="9"/>
  <c r="B26" i="9" s="1"/>
  <c r="E30" i="9"/>
  <c r="B30" i="9" s="1"/>
  <c r="E34" i="9"/>
  <c r="B34" i="9" s="1"/>
  <c r="E38" i="9"/>
  <c r="B38" i="9" s="1"/>
  <c r="E42" i="9"/>
  <c r="B42" i="9" s="1"/>
  <c r="E46" i="9"/>
  <c r="B46" i="9" s="1"/>
  <c r="E50" i="9"/>
  <c r="B50" i="9" s="1"/>
  <c r="E54" i="9"/>
  <c r="B54" i="9" s="1"/>
  <c r="E58" i="9"/>
  <c r="B58" i="9" s="1"/>
  <c r="E62" i="9"/>
  <c r="B62" i="9" s="1"/>
  <c r="E66" i="9"/>
  <c r="B66" i="9" s="1"/>
  <c r="E70" i="9"/>
  <c r="B70" i="9" s="1"/>
  <c r="E74" i="9"/>
  <c r="B74" i="9" s="1"/>
  <c r="E78" i="9"/>
  <c r="B78" i="9" s="1"/>
  <c r="E82" i="9"/>
  <c r="B82" i="9" s="1"/>
  <c r="E86" i="9"/>
  <c r="B86" i="9" s="1"/>
  <c r="E90" i="9"/>
  <c r="B90" i="9" s="1"/>
  <c r="E94" i="9"/>
  <c r="B94" i="9" s="1"/>
  <c r="E98" i="9"/>
  <c r="B98" i="9" s="1"/>
  <c r="E102" i="9"/>
  <c r="B102" i="9" s="1"/>
  <c r="B322" i="9"/>
  <c r="E88" i="5"/>
  <c r="D1093" i="1" s="1"/>
  <c r="B28" i="9"/>
  <c r="B32" i="9"/>
  <c r="B36" i="9"/>
  <c r="B40" i="9"/>
  <c r="B44" i="9"/>
  <c r="B48" i="9"/>
  <c r="B52" i="9"/>
  <c r="B56" i="9"/>
  <c r="B60" i="9"/>
  <c r="B64" i="9"/>
  <c r="B68" i="9"/>
  <c r="B72" i="9"/>
  <c r="B76" i="9"/>
  <c r="B80" i="9"/>
  <c r="B84" i="9"/>
  <c r="B88" i="9"/>
  <c r="B92" i="9"/>
  <c r="B96" i="9"/>
  <c r="B100" i="9"/>
  <c r="B104" i="9"/>
  <c r="B108" i="9"/>
  <c r="B112" i="9"/>
  <c r="B116" i="9"/>
  <c r="B120" i="9"/>
  <c r="B124" i="9"/>
  <c r="B128" i="9"/>
  <c r="B132" i="9"/>
  <c r="B136" i="9"/>
  <c r="B140" i="9"/>
  <c r="B144" i="9"/>
  <c r="B148" i="9"/>
  <c r="B152" i="9"/>
  <c r="B159" i="9"/>
  <c r="B163" i="9"/>
  <c r="B167" i="9"/>
  <c r="B171" i="9"/>
  <c r="B271" i="9"/>
  <c r="B305" i="9"/>
  <c r="B321" i="9"/>
  <c r="B229" i="9"/>
  <c r="F231" i="9"/>
  <c r="B231" i="9" s="1"/>
  <c r="F236" i="9"/>
  <c r="B236" i="9" s="1"/>
  <c r="B242" i="9"/>
  <c r="B245" i="9"/>
  <c r="F247" i="9"/>
  <c r="B247" i="9" s="1"/>
  <c r="F252" i="9"/>
  <c r="B252" i="9" s="1"/>
  <c r="B258" i="9"/>
  <c r="B261" i="9"/>
  <c r="F263" i="9"/>
  <c r="B263" i="9" s="1"/>
  <c r="F268" i="9"/>
  <c r="B268" i="9" s="1"/>
  <c r="B274" i="9"/>
  <c r="B277" i="9"/>
  <c r="F279" i="9"/>
  <c r="B279" i="9" s="1"/>
  <c r="F284" i="9"/>
  <c r="B284" i="9" s="1"/>
  <c r="B290" i="9"/>
  <c r="B323" i="9"/>
  <c r="F235" i="9"/>
  <c r="B235" i="9" s="1"/>
  <c r="F243" i="9"/>
  <c r="B243" i="9" s="1"/>
  <c r="F251" i="9"/>
  <c r="B251" i="9" s="1"/>
  <c r="F259" i="9"/>
  <c r="B259" i="9" s="1"/>
  <c r="F267" i="9"/>
  <c r="B267" i="9" s="1"/>
  <c r="F275" i="9"/>
  <c r="B275" i="9" s="1"/>
  <c r="F283" i="9"/>
  <c r="B283" i="9" s="1"/>
  <c r="F291" i="9"/>
  <c r="B291" i="9" s="1"/>
  <c r="B233" i="9"/>
  <c r="B241" i="9"/>
  <c r="B249" i="9"/>
  <c r="B257" i="9"/>
  <c r="B265" i="9"/>
  <c r="B273" i="9"/>
  <c r="B281" i="9"/>
  <c r="B289" i="9"/>
  <c r="E313" i="9"/>
  <c r="B313" i="9" s="1"/>
  <c r="E317" i="9"/>
  <c r="B317" i="9" s="1"/>
  <c r="E325" i="9"/>
  <c r="B325" i="9" s="1"/>
  <c r="H1681" i="1" l="1"/>
  <c r="I1541" i="1"/>
  <c r="H1628" i="1"/>
  <c r="G1628" i="1"/>
  <c r="G1604" i="1"/>
  <c r="H1604" i="1"/>
  <c r="F89" i="6"/>
  <c r="I25" i="3"/>
  <c r="D1255" i="1"/>
  <c r="E316" i="9"/>
  <c r="B316" i="9" s="1"/>
  <c r="F70" i="5"/>
  <c r="G1075" i="1"/>
  <c r="D1017" i="1"/>
  <c r="E7" i="5"/>
  <c r="H641" i="1"/>
  <c r="F228" i="9"/>
  <c r="B228" i="9" s="1"/>
  <c r="H642" i="1"/>
  <c r="H374" i="1"/>
  <c r="G174" i="1"/>
  <c r="H31" i="3"/>
  <c r="C1537" i="1"/>
  <c r="F571" i="4"/>
  <c r="C565" i="1"/>
  <c r="F430" i="4"/>
  <c r="D639" i="4"/>
  <c r="C424" i="1"/>
  <c r="F202" i="4"/>
  <c r="C198" i="1"/>
  <c r="G1572" i="1"/>
  <c r="H1572" i="1"/>
  <c r="F129" i="6"/>
  <c r="C1525" i="1"/>
  <c r="I24" i="3"/>
  <c r="E176" i="5"/>
  <c r="D1180" i="1" s="1"/>
  <c r="D1181" i="1"/>
  <c r="F629" i="4"/>
  <c r="C623" i="1"/>
  <c r="F106" i="4"/>
  <c r="C102" i="1"/>
  <c r="E179" i="9"/>
  <c r="B179" i="9" s="1"/>
  <c r="I40" i="3"/>
  <c r="C1622" i="1"/>
  <c r="F522" i="4"/>
  <c r="C516" i="1"/>
  <c r="F274" i="5"/>
  <c r="D251" i="5"/>
  <c r="C1278" i="1"/>
  <c r="F262" i="4"/>
  <c r="F114" i="6"/>
  <c r="H30" i="3"/>
  <c r="C1510" i="1"/>
  <c r="F147" i="5"/>
  <c r="C1152" i="1"/>
  <c r="E152" i="4"/>
  <c r="E308" i="4"/>
  <c r="H35" i="3"/>
  <c r="C1571" i="1"/>
  <c r="I1574" i="1"/>
  <c r="I1561" i="1"/>
  <c r="I1551" i="1"/>
  <c r="G1538" i="1"/>
  <c r="D308" i="4"/>
  <c r="F309" i="4"/>
  <c r="C304" i="1"/>
  <c r="I1581" i="1"/>
  <c r="F125" i="4"/>
  <c r="C121" i="1"/>
  <c r="F597" i="4"/>
  <c r="C591" i="1"/>
  <c r="E360" i="4"/>
  <c r="D368" i="1"/>
  <c r="D6" i="4"/>
  <c r="F7" i="4"/>
  <c r="C3" i="1"/>
  <c r="B207" i="9"/>
  <c r="B346" i="9"/>
  <c r="E345" i="9"/>
  <c r="I10" i="3" s="1"/>
  <c r="F135" i="5"/>
  <c r="C1140" i="1"/>
  <c r="H22" i="3"/>
  <c r="F7" i="5"/>
  <c r="C1012" i="1"/>
  <c r="E6" i="4"/>
  <c r="D3" i="1"/>
  <c r="E535" i="4"/>
  <c r="F491" i="4"/>
  <c r="C485" i="1"/>
  <c r="F164" i="4"/>
  <c r="C160" i="1"/>
  <c r="F221" i="4"/>
  <c r="C217" i="1"/>
  <c r="K1481" i="9"/>
  <c r="G344" i="9"/>
  <c r="E344" i="9" s="1"/>
  <c r="B344" i="9" s="1"/>
  <c r="I39" i="3"/>
  <c r="C1621" i="1"/>
  <c r="H258" i="1"/>
  <c r="F49" i="4"/>
  <c r="C45" i="1"/>
  <c r="F88" i="5"/>
  <c r="D69" i="5"/>
  <c r="D6" i="5" s="1"/>
  <c r="C1093" i="1"/>
  <c r="G338" i="9"/>
  <c r="E338" i="9" s="1"/>
  <c r="B338" i="9" s="1"/>
  <c r="F203" i="5"/>
  <c r="C1207" i="1"/>
  <c r="G336" i="9"/>
  <c r="E336" i="9" s="1"/>
  <c r="B336" i="9" s="1"/>
  <c r="F178" i="5"/>
  <c r="D177" i="5"/>
  <c r="C1182" i="1"/>
  <c r="H24" i="9"/>
  <c r="G24" i="9"/>
  <c r="E24" i="9" s="1"/>
  <c r="D152" i="4"/>
  <c r="F153" i="4"/>
  <c r="C149" i="1"/>
  <c r="F82" i="4"/>
  <c r="C78" i="1"/>
  <c r="H19" i="9"/>
  <c r="E19" i="9" s="1"/>
  <c r="B19" i="9" s="1"/>
  <c r="E310" i="9"/>
  <c r="B310" i="9" s="1"/>
  <c r="I28" i="3"/>
  <c r="D1431" i="1"/>
  <c r="F536" i="4"/>
  <c r="D535" i="4"/>
  <c r="C530" i="1"/>
  <c r="F273" i="4"/>
  <c r="C269" i="1"/>
  <c r="F230" i="4"/>
  <c r="C226" i="1"/>
  <c r="D360" i="4"/>
  <c r="F361" i="4"/>
  <c r="C356" i="1"/>
  <c r="E141" i="6"/>
  <c r="F373" i="4"/>
  <c r="C368" i="1"/>
  <c r="F466" i="4"/>
  <c r="C460" i="1"/>
  <c r="G343" i="9"/>
  <c r="E343" i="9" s="1"/>
  <c r="I1564" i="1"/>
  <c r="E69" i="5"/>
  <c r="G316" i="1"/>
  <c r="H1017" i="1" l="1"/>
  <c r="G1017" i="1"/>
  <c r="D1012" i="1"/>
  <c r="H1012" i="1" s="1"/>
  <c r="I22" i="3"/>
  <c r="E342" i="9"/>
  <c r="B343" i="9"/>
  <c r="D418" i="4"/>
  <c r="F360" i="4"/>
  <c r="C355" i="1"/>
  <c r="D299" i="4"/>
  <c r="H18" i="3"/>
  <c r="F152" i="4"/>
  <c r="C148" i="1"/>
  <c r="G1621" i="1"/>
  <c r="H1621" i="1"/>
  <c r="H11" i="3"/>
  <c r="H1152" i="1"/>
  <c r="G1152" i="1"/>
  <c r="B24" i="9"/>
  <c r="H78" i="1"/>
  <c r="G78" i="1"/>
  <c r="H217" i="1"/>
  <c r="G217" i="1"/>
  <c r="I17" i="3"/>
  <c r="E422" i="4"/>
  <c r="D2" i="1"/>
  <c r="C1011" i="1"/>
  <c r="D300" i="4"/>
  <c r="H17" i="3"/>
  <c r="F6" i="4"/>
  <c r="D422" i="4"/>
  <c r="C2" i="1"/>
  <c r="G1571" i="1"/>
  <c r="H1571" i="1"/>
  <c r="H1622" i="1"/>
  <c r="G1622" i="1"/>
  <c r="H424" i="1"/>
  <c r="G424" i="1"/>
  <c r="H460" i="1"/>
  <c r="G460" i="1"/>
  <c r="H1140" i="1"/>
  <c r="G1140" i="1"/>
  <c r="H304" i="1"/>
  <c r="G304" i="1"/>
  <c r="H623" i="1"/>
  <c r="G623" i="1"/>
  <c r="F639" i="4"/>
  <c r="C633" i="1"/>
  <c r="I23" i="3"/>
  <c r="D1074" i="1"/>
  <c r="E6" i="5"/>
  <c r="F6" i="5" s="1"/>
  <c r="H356" i="1"/>
  <c r="G356" i="1"/>
  <c r="D640" i="4"/>
  <c r="F535" i="4"/>
  <c r="C529" i="1"/>
  <c r="H149" i="1"/>
  <c r="G149" i="1"/>
  <c r="H1093" i="1"/>
  <c r="G1093" i="1"/>
  <c r="H160" i="1"/>
  <c r="G160" i="1"/>
  <c r="E640" i="4"/>
  <c r="D634" i="1" s="1"/>
  <c r="D529" i="1"/>
  <c r="E639" i="4"/>
  <c r="D633" i="1" s="1"/>
  <c r="H3" i="1"/>
  <c r="G3" i="1"/>
  <c r="E418" i="4"/>
  <c r="D413" i="1" s="1"/>
  <c r="D355" i="1"/>
  <c r="E417" i="4"/>
  <c r="D412" i="1" s="1"/>
  <c r="D303" i="1"/>
  <c r="H1510" i="1"/>
  <c r="G1510" i="1"/>
  <c r="H1278" i="1"/>
  <c r="G1278" i="1"/>
  <c r="H1525" i="1"/>
  <c r="G1525" i="1"/>
  <c r="H198" i="1"/>
  <c r="G198" i="1"/>
  <c r="G1431" i="1"/>
  <c r="H1431" i="1"/>
  <c r="D176" i="5"/>
  <c r="G299" i="9" s="1"/>
  <c r="F177" i="5"/>
  <c r="H24" i="3"/>
  <c r="C1181" i="1"/>
  <c r="H485" i="1"/>
  <c r="G485" i="1"/>
  <c r="I31" i="3"/>
  <c r="D1537" i="1"/>
  <c r="H1537" i="1" s="1"/>
  <c r="H226" i="1"/>
  <c r="G226" i="1"/>
  <c r="H530" i="1"/>
  <c r="G530" i="1"/>
  <c r="H45" i="1"/>
  <c r="G45" i="1"/>
  <c r="H121" i="1"/>
  <c r="G121" i="1"/>
  <c r="H516" i="1"/>
  <c r="G516" i="1"/>
  <c r="H368" i="1"/>
  <c r="G368" i="1"/>
  <c r="H269" i="1"/>
  <c r="G269" i="1"/>
  <c r="H1182" i="1"/>
  <c r="G1182" i="1"/>
  <c r="H1207" i="1"/>
  <c r="G1207" i="1"/>
  <c r="F69" i="5"/>
  <c r="H23" i="3"/>
  <c r="C1074" i="1"/>
  <c r="H591" i="1"/>
  <c r="G591" i="1"/>
  <c r="D417" i="4"/>
  <c r="F308" i="4"/>
  <c r="C303" i="1"/>
  <c r="E299" i="4"/>
  <c r="I18" i="3"/>
  <c r="D148" i="1"/>
  <c r="F251" i="5"/>
  <c r="H25" i="3"/>
  <c r="C1255" i="1"/>
  <c r="G348" i="9"/>
  <c r="E348" i="9" s="1"/>
  <c r="H102" i="1"/>
  <c r="G102" i="1"/>
  <c r="H565" i="1"/>
  <c r="G565" i="1"/>
  <c r="F141" i="6"/>
  <c r="H9" i="3" l="1"/>
  <c r="K3" i="9" s="1"/>
  <c r="G1012" i="1"/>
  <c r="H633" i="1"/>
  <c r="G633" i="1"/>
  <c r="N3" i="9"/>
  <c r="I11" i="3"/>
  <c r="E643" i="4"/>
  <c r="D417" i="1"/>
  <c r="C413" i="1"/>
  <c r="F418" i="4"/>
  <c r="F417" i="4"/>
  <c r="C412" i="1"/>
  <c r="H1181" i="1"/>
  <c r="G1181" i="1"/>
  <c r="F640" i="4"/>
  <c r="C634" i="1"/>
  <c r="E423" i="4"/>
  <c r="E301" i="4"/>
  <c r="D297" i="1" s="1"/>
  <c r="D295" i="1"/>
  <c r="H303" i="1"/>
  <c r="G303" i="1"/>
  <c r="H529" i="1"/>
  <c r="G529" i="1"/>
  <c r="G1537" i="1"/>
  <c r="H2" i="1"/>
  <c r="G2" i="1"/>
  <c r="C296" i="1"/>
  <c r="D423" i="4"/>
  <c r="D301" i="4"/>
  <c r="F299" i="4"/>
  <c r="C295" i="1"/>
  <c r="H1255" i="1"/>
  <c r="G1255" i="1"/>
  <c r="E347" i="9"/>
  <c r="B348" i="9"/>
  <c r="H1074" i="1"/>
  <c r="G1074" i="1"/>
  <c r="F176" i="5"/>
  <c r="C1180" i="1"/>
  <c r="H299" i="9"/>
  <c r="E299" i="9" s="1"/>
  <c r="D1011" i="1"/>
  <c r="D424" i="4"/>
  <c r="F422" i="4"/>
  <c r="D643" i="4"/>
  <c r="C417" i="1"/>
  <c r="G306" i="9"/>
  <c r="E306" i="9" s="1"/>
  <c r="B306" i="9" s="1"/>
  <c r="E300" i="4"/>
  <c r="D296" i="1" s="1"/>
  <c r="H148" i="1"/>
  <c r="G148" i="1"/>
  <c r="H355" i="1"/>
  <c r="G355" i="1"/>
  <c r="I9" i="3" l="1"/>
  <c r="H8" i="3"/>
  <c r="M3" i="9" s="1"/>
  <c r="B299" i="9"/>
  <c r="H1180" i="1"/>
  <c r="G1180" i="1"/>
  <c r="H296" i="1"/>
  <c r="G296" i="1"/>
  <c r="E425" i="4"/>
  <c r="D420" i="1" s="1"/>
  <c r="E644" i="4"/>
  <c r="E645" i="4" s="1"/>
  <c r="D418" i="1"/>
  <c r="H20" i="9"/>
  <c r="H417" i="1"/>
  <c r="G417" i="1"/>
  <c r="F301" i="4"/>
  <c r="C297" i="1"/>
  <c r="D637" i="1"/>
  <c r="G1011" i="1"/>
  <c r="D645" i="4"/>
  <c r="F643" i="4"/>
  <c r="C637" i="1"/>
  <c r="D644" i="4"/>
  <c r="F423" i="4"/>
  <c r="D425" i="4"/>
  <c r="C418" i="1"/>
  <c r="G20" i="9"/>
  <c r="E424" i="4"/>
  <c r="D419" i="1" s="1"/>
  <c r="H1011" i="1"/>
  <c r="H413" i="1"/>
  <c r="G413" i="1"/>
  <c r="H295" i="1"/>
  <c r="G295" i="1"/>
  <c r="C419" i="1"/>
  <c r="F300" i="4"/>
  <c r="H634" i="1"/>
  <c r="G634" i="1"/>
  <c r="H412" i="1"/>
  <c r="G412" i="1"/>
  <c r="H419" i="1" l="1"/>
  <c r="G419" i="1"/>
  <c r="F424" i="4"/>
  <c r="E20" i="9"/>
  <c r="B20" i="9" s="1"/>
  <c r="F644" i="4"/>
  <c r="D646" i="4"/>
  <c r="C638" i="1"/>
  <c r="H334" i="9"/>
  <c r="G334" i="9"/>
  <c r="H418" i="1"/>
  <c r="G418" i="1"/>
  <c r="H637" i="1"/>
  <c r="G637" i="1"/>
  <c r="E646" i="4"/>
  <c r="E649" i="4" s="1"/>
  <c r="D638" i="1"/>
  <c r="D649" i="4"/>
  <c r="F645" i="4"/>
  <c r="C639" i="1"/>
  <c r="H297" i="1"/>
  <c r="G297" i="1"/>
  <c r="F425" i="4"/>
  <c r="C420" i="1"/>
  <c r="D639" i="1"/>
  <c r="I19" i="3" l="1"/>
  <c r="D643" i="1"/>
  <c r="H420" i="1"/>
  <c r="G420" i="1"/>
  <c r="H639" i="1"/>
  <c r="G639" i="1"/>
  <c r="E650" i="4"/>
  <c r="D640" i="1"/>
  <c r="H638" i="1"/>
  <c r="G638" i="1"/>
  <c r="F646" i="4"/>
  <c r="D650" i="4"/>
  <c r="C640" i="1"/>
  <c r="H19" i="3"/>
  <c r="F649" i="4"/>
  <c r="C643" i="1"/>
  <c r="E334" i="9"/>
  <c r="F650" i="4" l="1"/>
  <c r="H20" i="3"/>
  <c r="C644" i="1"/>
  <c r="I20" i="3"/>
  <c r="D644" i="1"/>
  <c r="H643" i="1"/>
  <c r="G643" i="1"/>
  <c r="B334" i="9"/>
  <c r="E298" i="9"/>
  <c r="I8" i="3" s="1"/>
  <c r="H640" i="1"/>
  <c r="G640" i="1"/>
  <c r="H7" i="3"/>
  <c r="G297" i="9"/>
  <c r="E297" i="9" s="1"/>
  <c r="B297" i="9" s="1"/>
  <c r="J3" i="9" l="1"/>
  <c r="H644" i="1"/>
  <c r="G644" i="1"/>
  <c r="G295" i="9" l="1"/>
  <c r="H295" i="9"/>
  <c r="L293" i="9"/>
  <c r="F293" i="9" s="1"/>
  <c r="H18" i="9"/>
  <c r="G18" i="9"/>
  <c r="J17" i="9"/>
  <c r="H15" i="9"/>
  <c r="G15" i="9"/>
  <c r="K12" i="9"/>
  <c r="K10" i="9"/>
  <c r="J8" i="9"/>
  <c r="I6" i="9"/>
  <c r="G16" i="9"/>
  <c r="K7" i="9"/>
  <c r="J5" i="9"/>
  <c r="H21" i="9"/>
  <c r="I11" i="9"/>
  <c r="J6" i="9"/>
  <c r="J13" i="9"/>
  <c r="I9" i="9"/>
  <c r="I13" i="9"/>
  <c r="I5" i="9"/>
  <c r="G22" i="9"/>
  <c r="M16" i="9"/>
  <c r="J7" i="9"/>
  <c r="L15" i="9"/>
  <c r="K8" i="9"/>
  <c r="K11" i="9"/>
  <c r="H17" i="9"/>
  <c r="J10" i="9"/>
  <c r="K5" i="9"/>
  <c r="J12" i="9"/>
  <c r="I8" i="9"/>
  <c r="I12" i="9"/>
  <c r="G21" i="9"/>
  <c r="H22" i="9"/>
  <c r="G17" i="9"/>
  <c r="K9" i="9"/>
  <c r="J11" i="9"/>
  <c r="K6" i="9"/>
  <c r="J9" i="9"/>
  <c r="M15" i="9"/>
  <c r="L16" i="9"/>
  <c r="K13" i="9"/>
  <c r="I7" i="9"/>
  <c r="H16" i="9"/>
  <c r="I17" i="9"/>
  <c r="E10" i="9" l="1"/>
  <c r="B10" i="9" s="1"/>
  <c r="E15" i="9"/>
  <c r="E7" i="9"/>
  <c r="B7" i="9" s="1"/>
  <c r="E9" i="9"/>
  <c r="B9" i="9" s="1"/>
  <c r="F16" i="9"/>
  <c r="E22" i="9"/>
  <c r="B22" i="9" s="1"/>
  <c r="B293" i="9"/>
  <c r="F23" i="9"/>
  <c r="E12" i="9"/>
  <c r="B12" i="9" s="1"/>
  <c r="F15" i="9"/>
  <c r="E5" i="9"/>
  <c r="E6" i="9"/>
  <c r="B6" i="9" s="1"/>
  <c r="E21" i="9"/>
  <c r="B21" i="9" s="1"/>
  <c r="E17" i="9"/>
  <c r="B17" i="9" s="1"/>
  <c r="E8" i="9"/>
  <c r="B8" i="9" s="1"/>
  <c r="E13" i="9"/>
  <c r="B13" i="9" s="1"/>
  <c r="E11" i="9"/>
  <c r="B11" i="9" s="1"/>
  <c r="E16" i="9"/>
  <c r="E18" i="9"/>
  <c r="B18" i="9" s="1"/>
  <c r="E295" i="9"/>
  <c r="B16" i="9" l="1"/>
  <c r="F14" i="9"/>
  <c r="F3" i="9" s="1"/>
  <c r="E14" i="9"/>
  <c r="I13" i="3" s="1"/>
  <c r="B295" i="9"/>
  <c r="E23" i="9"/>
  <c r="I7" i="3" s="1"/>
  <c r="B5" i="9"/>
  <c r="E4" i="9"/>
  <c r="B15" i="9"/>
  <c r="E3" i="9" l="1"/>
</calcChain>
</file>

<file path=xl/sharedStrings.xml><?xml version="1.0" encoding="utf-8"?>
<sst xmlns="http://schemas.openxmlformats.org/spreadsheetml/2006/main" count="4733" uniqueCount="3656">
  <si>
    <t>Obveznik:</t>
  </si>
  <si>
    <t>25909 - STOMATOLOŠKA POLIKLINIKA ZAGREB</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</si>
  <si>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</si>
  <si>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</si>
  <si>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</si>
  <si>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</si>
  <si>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</si>
  <si>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</si>
  <si>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</si>
  <si>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</si>
  <si>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</si>
  <si>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</si>
  <si>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</si>
  <si>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</si>
  <si>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</si>
  <si>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</si>
  <si>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</si>
  <si>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</si>
  <si>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</si>
  <si>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</si>
  <si>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</si>
  <si>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</si>
  <si>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</si>
  <si>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</si>
  <si>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</si>
  <si>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</si>
  <si>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</si>
  <si>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</si>
  <si>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</si>
  <si>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</si>
  <si>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</si>
  <si>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</si>
  <si>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</si>
  <si>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</si>
  <si>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</si>
  <si>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</si>
  <si>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</si>
  <si>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</si>
  <si>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</si>
  <si>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</si>
  <si>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</si>
  <si>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</si>
  <si>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</si>
  <si>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</si>
  <si>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</si>
  <si>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</si>
  <si>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</si>
  <si>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</si>
  <si>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</si>
  <si>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</si>
  <si>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</si>
  <si>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</si>
  <si>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</si>
  <si>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</si>
  <si>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</si>
  <si>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</si>
  <si>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</si>
  <si>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</si>
  <si>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</si>
  <si>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</si>
  <si>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</si>
  <si>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</si>
  <si>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</si>
  <si>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</si>
  <si>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</si>
  <si>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</si>
  <si>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</si>
  <si>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</si>
  <si>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</si>
  <si>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</si>
  <si>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</si>
  <si>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</si>
  <si>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</si>
  <si>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</si>
  <si>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</si>
  <si>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</si>
  <si>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</si>
  <si>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</si>
  <si>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</si>
  <si>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</si>
  <si>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</si>
  <si>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</si>
  <si>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</si>
  <si>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</si>
  <si>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</si>
  <si>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</si>
  <si>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</si>
  <si>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</si>
  <si>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</si>
  <si>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</si>
  <si>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</si>
  <si>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</si>
  <si>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</si>
  <si>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</si>
  <si>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</si>
  <si>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</si>
  <si>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</si>
  <si>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</si>
  <si>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</si>
  <si>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</si>
  <si>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</si>
  <si>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</si>
  <si>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</si>
  <si>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</si>
  <si>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</si>
  <si>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</si>
  <si>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</si>
  <si>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</si>
  <si>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</si>
  <si>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</si>
  <si>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</si>
  <si>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</si>
  <si>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</si>
  <si>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</si>
  <si>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</si>
  <si>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</si>
  <si>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</si>
  <si>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</si>
  <si>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</si>
  <si>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</si>
  <si>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</si>
  <si>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</si>
  <si>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</si>
  <si>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</si>
  <si>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</si>
  <si>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</si>
  <si>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</si>
  <si>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</si>
  <si>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</si>
  <si>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</si>
  <si>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</si>
  <si>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</si>
  <si>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</si>
  <si>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</si>
  <si>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</si>
  <si>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</si>
  <si>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</si>
  <si>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</si>
  <si>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</si>
  <si>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</si>
  <si>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</si>
  <si>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</si>
  <si>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</si>
  <si>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</si>
  <si>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</si>
  <si>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</si>
  <si>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</si>
  <si>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</si>
  <si>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</si>
  <si>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</si>
  <si>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</si>
  <si>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</si>
  <si>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</si>
  <si>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</si>
  <si>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</si>
  <si>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</si>
  <si>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</si>
  <si>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</si>
  <si>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</si>
  <si>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</si>
  <si>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</si>
  <si>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</si>
  <si>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</si>
  <si>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</si>
  <si>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</si>
  <si>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</si>
  <si>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</si>
  <si>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</si>
  <si>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</si>
  <si>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</si>
  <si>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</si>
  <si>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</si>
  <si>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</si>
  <si>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</si>
  <si>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</si>
  <si>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</si>
  <si>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</si>
  <si>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</si>
  <si>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</si>
  <si>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</si>
  <si>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</si>
  <si>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</si>
  <si>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</si>
  <si>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</si>
  <si>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</si>
  <si>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</si>
  <si>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</si>
  <si>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</si>
  <si>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</si>
  <si>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</si>
  <si>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</si>
  <si>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</si>
  <si>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</si>
  <si>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</si>
  <si>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</si>
  <si>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</si>
  <si>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</si>
  <si>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</si>
  <si>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</si>
  <si>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</si>
  <si>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</si>
  <si>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</si>
  <si>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</si>
  <si>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</si>
  <si>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</si>
  <si>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</si>
  <si>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</si>
  <si>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</si>
  <si>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</si>
  <si>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</si>
  <si>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</si>
  <si>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</si>
  <si>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</si>
  <si>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</si>
  <si>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</si>
  <si>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</si>
  <si>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</si>
  <si>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</si>
  <si>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</si>
  <si>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</si>
  <si>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</si>
  <si>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</si>
  <si>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</si>
  <si>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</si>
  <si>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</si>
  <si>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</si>
  <si>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</si>
  <si>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</si>
  <si>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</si>
  <si>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</si>
  <si>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</si>
  <si>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</si>
  <si>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</si>
  <si>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</si>
  <si>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</si>
  <si>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</si>
  <si>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</si>
  <si>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</si>
  <si>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</si>
  <si>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</si>
  <si>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</si>
  <si>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</si>
  <si>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</si>
  <si>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</si>
  <si>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</si>
  <si>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</si>
  <si>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</si>
  <si>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</si>
  <si>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</si>
  <si>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</si>
  <si>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</si>
  <si>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</si>
  <si>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</si>
  <si>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</si>
  <si>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</si>
  <si>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</si>
  <si>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</si>
  <si>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</si>
  <si>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</si>
  <si>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</si>
  <si>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</si>
  <si>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</si>
  <si>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</si>
  <si>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</si>
  <si>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</si>
  <si>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</si>
  <si>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</si>
  <si>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</si>
  <si>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</si>
  <si>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</si>
  <si>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</si>
  <si>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</si>
  <si>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</si>
  <si>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</si>
  <si>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</si>
  <si>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</si>
  <si>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</si>
  <si>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</si>
  <si>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</si>
  <si>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</si>
  <si>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</si>
  <si>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</si>
  <si>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</si>
  <si>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</si>
  <si>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</si>
  <si>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</si>
  <si>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</si>
  <si>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</si>
  <si>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</si>
  <si>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</si>
  <si>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</si>
  <si>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</si>
  <si>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</si>
  <si>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</si>
  <si>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</si>
  <si>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</si>
  <si>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</si>
  <si>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</si>
  <si>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</si>
  <si>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</si>
  <si>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</si>
  <si>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</si>
  <si>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</si>
  <si>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</si>
  <si>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</si>
  <si>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</si>
  <si>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</si>
  <si>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</si>
  <si>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</si>
  <si>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</si>
  <si>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</si>
  <si>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</si>
  <si>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</si>
  <si>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</si>
  <si>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</si>
  <si>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</si>
  <si>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</si>
  <si>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</si>
  <si>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</si>
  <si>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</si>
  <si>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</si>
  <si>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</si>
  <si>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</si>
  <si>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</si>
  <si>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</si>
  <si>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</si>
  <si>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</si>
  <si>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</si>
  <si>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</si>
  <si>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</si>
  <si>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</si>
  <si>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</si>
  <si>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</si>
  <si>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</si>
  <si>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</si>
  <si>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</si>
  <si>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</si>
  <si>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</si>
  <si>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</si>
  <si>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</si>
  <si>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</si>
  <si>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</si>
  <si>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</si>
  <si>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</si>
  <si>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</si>
  <si>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</si>
  <si>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</si>
  <si>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</si>
  <si>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</si>
  <si>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</si>
  <si>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</si>
  <si>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</si>
  <si>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</si>
  <si>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</si>
  <si>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</si>
  <si>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</si>
  <si>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</si>
  <si>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</si>
  <si>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</si>
  <si>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</si>
  <si>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</si>
  <si>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</si>
  <si>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</si>
  <si>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</si>
  <si>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</si>
  <si>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</si>
  <si>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</si>
  <si>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</si>
  <si>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</si>
  <si>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</si>
  <si>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</si>
  <si>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</si>
  <si>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</si>
  <si>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</si>
  <si>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</si>
  <si>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</si>
  <si>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</si>
  <si>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</si>
  <si>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</si>
  <si>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</si>
  <si>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</si>
  <si>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</si>
  <si>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</si>
  <si>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</si>
  <si>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</si>
  <si>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</si>
  <si>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</si>
  <si>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</si>
  <si>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</si>
  <si>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</si>
  <si>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</si>
  <si>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</si>
  <si>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</si>
  <si>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</si>
  <si>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</si>
  <si>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</si>
  <si>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</si>
  <si>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</si>
  <si>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</si>
  <si>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</si>
  <si>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</si>
  <si>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</si>
  <si>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</si>
  <si>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</si>
  <si>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</si>
  <si>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</si>
  <si>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</si>
  <si>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</si>
  <si>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</si>
  <si>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</si>
  <si>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</si>
  <si>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</si>
  <si>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</si>
  <si>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</si>
  <si>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</si>
  <si>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</si>
  <si>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</si>
  <si>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</si>
  <si>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</si>
  <si>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</si>
  <si>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</si>
  <si>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</si>
  <si>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</si>
  <si>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</si>
  <si>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</si>
  <si>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</si>
  <si>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</si>
  <si>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</si>
  <si>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</si>
  <si>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</si>
  <si>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</si>
  <si>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</si>
  <si>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</si>
  <si>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</si>
  <si>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</si>
  <si>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</si>
  <si>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</si>
  <si>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</si>
  <si>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</si>
  <si>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</si>
  <si>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</si>
  <si>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</si>
  <si>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</si>
  <si>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</si>
  <si>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</si>
  <si>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</si>
  <si>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</si>
  <si>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</si>
  <si>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</si>
  <si>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</si>
  <si>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</si>
  <si>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</si>
  <si>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</si>
  <si>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</si>
  <si>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</si>
  <si>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</si>
  <si>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</si>
  <si>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</si>
  <si>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</si>
  <si>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</si>
  <si>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</si>
  <si>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</si>
  <si>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</si>
  <si>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</si>
  <si>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</si>
  <si>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</si>
  <si>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</si>
  <si>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</si>
  <si>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</si>
  <si>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</si>
  <si>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</si>
  <si>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</si>
  <si>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</si>
  <si>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</si>
  <si>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</si>
  <si>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</si>
  <si>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</si>
  <si>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</si>
  <si>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</si>
  <si>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</si>
  <si>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</si>
  <si>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</si>
  <si>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</si>
  <si>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</si>
  <si>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</si>
  <si>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</si>
  <si>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</si>
  <si>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</si>
  <si>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</si>
  <si>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</si>
  <si>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</si>
  <si>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</si>
  <si>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</si>
  <si>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</si>
  <si>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</si>
  <si>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</si>
  <si>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</si>
  <si>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</si>
  <si>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</si>
  <si>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</si>
  <si>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</si>
  <si>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</si>
  <si>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</si>
  <si>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</si>
  <si>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</si>
  <si>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</si>
  <si>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</si>
  <si>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</si>
  <si>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</si>
  <si>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</si>
  <si>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</si>
  <si>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</si>
  <si>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</si>
  <si>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</si>
  <si>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</si>
  <si>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</si>
  <si>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</si>
  <si>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</si>
  <si>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</si>
  <si>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</si>
  <si>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</si>
  <si>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</si>
  <si>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</si>
  <si>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</si>
  <si>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</si>
  <si>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</si>
  <si>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</si>
  <si>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</si>
  <si>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</si>
  <si>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</si>
  <si>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</si>
  <si>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</si>
  <si>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</si>
  <si>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</si>
  <si>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</si>
  <si>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</si>
  <si>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</si>
  <si>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</si>
  <si>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</si>
  <si>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</si>
  <si>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</si>
  <si>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</si>
  <si>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</si>
  <si>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</si>
  <si>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</si>
  <si>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</si>
  <si>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</si>
  <si>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</si>
  <si>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</si>
  <si>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</si>
  <si>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</si>
  <si>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</si>
  <si>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</si>
  <si>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</si>
  <si>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</si>
  <si>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</si>
  <si>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</si>
  <si>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</si>
  <si>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</si>
  <si>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</si>
  <si>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</si>
  <si>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</si>
  <si>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</si>
  <si>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</si>
  <si>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</si>
  <si>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</si>
  <si>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</si>
  <si>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</si>
  <si>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</si>
  <si>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</si>
  <si>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</si>
  <si>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</si>
  <si>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</si>
  <si>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</si>
  <si>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</si>
  <si>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</si>
  <si>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</si>
  <si>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</si>
  <si>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</si>
  <si>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</si>
  <si>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</si>
  <si>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</si>
  <si>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</si>
  <si>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</si>
  <si>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</si>
  <si>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</si>
  <si>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</si>
  <si>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</si>
  <si>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</si>
  <si>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</si>
  <si>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</si>
  <si>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</si>
  <si>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</si>
  <si>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</si>
  <si>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</si>
  <si>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</si>
  <si>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</si>
  <si>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</si>
  <si>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</si>
  <si>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</si>
  <si>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</si>
  <si>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</si>
  <si>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</si>
  <si>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</si>
  <si>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</si>
  <si>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</si>
  <si>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</si>
  <si>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</si>
  <si>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</si>
  <si>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</si>
  <si>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</si>
  <si>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</si>
  <si>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</si>
  <si>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</si>
  <si>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</si>
  <si>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</si>
  <si>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</si>
  <si>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</si>
  <si>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</si>
  <si>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</si>
  <si>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</si>
  <si>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</si>
  <si>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</si>
  <si>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</si>
  <si>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</si>
  <si>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</si>
  <si>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</si>
  <si>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</si>
  <si>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</si>
  <si>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</si>
  <si>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</si>
  <si>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</si>
  <si>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</si>
  <si>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</si>
  <si>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</si>
  <si>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</si>
  <si>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</si>
  <si>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</si>
  <si>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</si>
  <si>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</si>
  <si>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</si>
  <si>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</si>
  <si>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</si>
  <si>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</si>
  <si>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</si>
  <si>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</si>
  <si>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</si>
  <si>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</si>
  <si>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</si>
  <si>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</si>
  <si>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</si>
  <si>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</si>
  <si>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</si>
  <si>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</si>
  <si>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</si>
  <si>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</si>
  <si>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</si>
  <si>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</si>
  <si>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</si>
  <si>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</si>
  <si>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</si>
  <si>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</si>
  <si>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</si>
  <si>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</si>
  <si>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</si>
  <si>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</si>
  <si>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</si>
  <si>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</si>
  <si>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</si>
  <si>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</si>
  <si>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</si>
  <si>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</si>
  <si>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</si>
  <si>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</si>
  <si>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</si>
  <si>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</si>
  <si>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</si>
  <si>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</si>
  <si>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</si>
  <si>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</si>
  <si>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</si>
  <si>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</si>
  <si>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</si>
  <si>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</si>
  <si>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</si>
  <si>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</si>
  <si>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</si>
  <si>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</si>
  <si>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</si>
  <si>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</si>
  <si>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</si>
  <si>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</si>
  <si>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</si>
  <si>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</si>
  <si>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</si>
  <si>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</si>
  <si>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</si>
  <si>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</si>
  <si>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</si>
  <si>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</si>
  <si>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</si>
  <si>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</si>
  <si>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</si>
  <si>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</si>
  <si>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</si>
  <si>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</si>
  <si>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</si>
  <si>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</si>
  <si>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</si>
  <si>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</si>
  <si>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</si>
  <si>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</si>
  <si>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</si>
  <si>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</si>
  <si>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</si>
  <si>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</si>
  <si>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</si>
  <si>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</si>
  <si>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</si>
  <si>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</si>
  <si>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</si>
  <si>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</si>
  <si>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</si>
  <si>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</si>
  <si>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</si>
  <si>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</si>
  <si>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</si>
  <si>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</si>
  <si>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</si>
  <si>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</si>
  <si>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</si>
  <si>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</si>
  <si>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</si>
  <si>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</si>
  <si>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</si>
  <si>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</si>
  <si>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</si>
  <si>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</si>
  <si>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</si>
  <si>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</si>
  <si>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</si>
  <si>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</si>
  <si>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</si>
  <si>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</si>
  <si>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</si>
  <si>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</si>
  <si>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</si>
  <si>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</si>
  <si>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</si>
  <si>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</si>
  <si>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</si>
  <si>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</si>
  <si>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</si>
  <si>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</si>
  <si>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</si>
  <si>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</si>
  <si>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</si>
  <si>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</si>
  <si>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</si>
  <si>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</si>
  <si>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</si>
  <si>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</si>
  <si>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</si>
  <si>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</si>
  <si>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</si>
  <si>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</si>
  <si>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</si>
  <si>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</si>
  <si>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</si>
  <si>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</si>
  <si>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</si>
  <si>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</si>
  <si>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</si>
  <si>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</si>
  <si>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</si>
  <si>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</si>
  <si>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</si>
  <si>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</si>
  <si>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</si>
  <si>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</si>
  <si>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</si>
  <si>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</si>
  <si>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</si>
  <si>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</si>
  <si>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</si>
  <si>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</si>
  <si>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</si>
  <si>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</si>
  <si>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</si>
  <si>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</si>
  <si>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</si>
  <si>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</si>
  <si>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</si>
  <si>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</si>
  <si>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</si>
  <si>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</si>
  <si>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</si>
  <si>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</si>
  <si>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</si>
  <si>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</si>
  <si>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</si>
  <si>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</si>
  <si>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</si>
  <si>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</si>
  <si>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</si>
  <si>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</si>
  <si>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</si>
  <si>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</si>
  <si>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</si>
  <si>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</si>
  <si>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</si>
  <si>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</si>
  <si>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</si>
  <si>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</si>
  <si>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</si>
  <si>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</si>
  <si>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</si>
  <si>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</si>
  <si>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</si>
  <si>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</si>
  <si>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</si>
  <si>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</si>
  <si>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</si>
  <si>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</si>
  <si>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</si>
  <si>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</si>
  <si>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</si>
  <si>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</si>
  <si>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</si>
  <si>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</si>
  <si>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</si>
  <si>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</si>
  <si>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</si>
  <si>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</si>
  <si>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</si>
  <si>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</si>
  <si>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</si>
  <si>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</si>
  <si>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</si>
  <si>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</si>
  <si>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</si>
  <si>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</si>
  <si>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</si>
  <si>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</si>
  <si>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</si>
  <si>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</si>
  <si>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</si>
  <si>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</si>
  <si>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</si>
  <si>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</si>
  <si>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</si>
  <si>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</si>
  <si>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</si>
  <si>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</si>
  <si>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</si>
  <si>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</si>
  <si>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</si>
  <si>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</si>
  <si>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</si>
  <si>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</si>
  <si>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</si>
  <si>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</si>
  <si>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</si>
  <si>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</si>
  <si>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</si>
  <si>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</si>
  <si>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</si>
  <si>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</si>
  <si>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</si>
  <si>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</si>
  <si>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</si>
  <si>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</si>
  <si>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</si>
  <si>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</si>
  <si>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</si>
  <si>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</si>
  <si>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</si>
  <si>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</si>
  <si>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</si>
  <si>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</si>
  <si>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</si>
  <si>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</si>
  <si>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</si>
  <si>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</si>
  <si>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</si>
  <si>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</si>
  <si>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</si>
  <si>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</si>
  <si>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</si>
  <si>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</si>
  <si>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</si>
  <si>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</si>
  <si>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</si>
  <si>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</si>
  <si>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</si>
  <si>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</si>
  <si>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</si>
  <si>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</si>
  <si>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</si>
  <si>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</si>
  <si>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</si>
  <si>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</si>
  <si>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</si>
  <si>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</si>
  <si>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</si>
  <si>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</si>
  <si>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</si>
  <si>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</si>
  <si>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</si>
  <si>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</si>
  <si>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</si>
  <si>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</si>
  <si>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</si>
  <si>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</si>
  <si>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</si>
  <si>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</si>
  <si>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</si>
  <si>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</si>
  <si>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</si>
  <si>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</si>
  <si>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</si>
  <si>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</si>
  <si>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</si>
  <si>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</si>
  <si>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</si>
  <si>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</si>
  <si>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</si>
  <si>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</si>
  <si>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</si>
  <si>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</si>
  <si>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</si>
  <si>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</si>
  <si>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</si>
  <si>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</si>
  <si>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</si>
  <si>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</si>
  <si>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</si>
  <si>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</si>
  <si>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</si>
  <si>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</si>
  <si>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</si>
  <si>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</si>
  <si>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</si>
  <si>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</si>
  <si>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</si>
  <si>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</si>
  <si>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</si>
  <si>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</si>
  <si>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</si>
  <si>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</si>
  <si>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</si>
  <si>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</si>
  <si>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</si>
  <si>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</si>
  <si>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</si>
  <si>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</si>
  <si>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</si>
  <si>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</si>
  <si>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</si>
  <si>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</si>
  <si>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</si>
  <si>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</si>
  <si>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</si>
  <si>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</si>
  <si>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</si>
  <si>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</si>
  <si>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</si>
  <si>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</si>
  <si>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</si>
  <si>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</si>
  <si>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</si>
  <si>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</si>
  <si>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</si>
  <si>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</si>
  <si>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</si>
  <si>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</si>
  <si>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</si>
  <si>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</si>
  <si>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</si>
  <si>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</si>
  <si>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</si>
  <si>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</si>
  <si>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</si>
  <si>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</si>
  <si>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</si>
  <si>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</si>
  <si>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</si>
  <si>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</si>
  <si>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</si>
  <si>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</si>
  <si>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</si>
  <si>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</si>
  <si>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</si>
  <si>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</si>
  <si>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</si>
  <si>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</si>
  <si>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</si>
  <si>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</si>
  <si>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</si>
  <si>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</si>
  <si>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</si>
  <si>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</si>
  <si>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</si>
  <si>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</si>
  <si>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</si>
  <si>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</si>
  <si>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</si>
  <si>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</si>
  <si>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</si>
  <si>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</si>
  <si>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</si>
  <si>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</si>
  <si>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</si>
  <si>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</si>
  <si>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</si>
  <si>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</si>
  <si>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</si>
  <si>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</si>
  <si>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</si>
  <si>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</si>
  <si>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</si>
  <si>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</si>
  <si>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</si>
  <si>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</si>
  <si>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</si>
  <si>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</si>
  <si>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</si>
  <si>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</si>
  <si>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</si>
  <si>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</si>
  <si>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</si>
  <si>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</si>
  <si>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</si>
  <si>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</si>
  <si>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</si>
  <si>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</si>
  <si>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</si>
  <si>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</si>
  <si>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</si>
  <si>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</si>
  <si>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</si>
  <si>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</si>
  <si>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</si>
  <si>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</si>
  <si>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</si>
  <si>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</si>
  <si>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</si>
  <si>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</si>
  <si>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</si>
  <si>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</si>
  <si>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</si>
  <si>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</si>
  <si>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</si>
  <si>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</si>
  <si>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</si>
  <si>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</si>
  <si>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</si>
  <si>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</si>
  <si>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</si>
  <si>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</si>
  <si>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</si>
  <si>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</si>
  <si>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</si>
  <si>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</si>
  <si>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</si>
  <si>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</si>
  <si>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</si>
  <si>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</si>
  <si>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</si>
  <si>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</si>
  <si>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</si>
  <si>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</si>
  <si>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</si>
  <si>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</si>
  <si>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</si>
  <si>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</si>
  <si>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</si>
  <si>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</si>
  <si>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</si>
  <si>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</si>
  <si>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</si>
  <si>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</si>
  <si>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</si>
  <si>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</si>
  <si>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</si>
  <si>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</si>
  <si>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</si>
  <si>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</si>
  <si>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</si>
  <si>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</si>
  <si>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</si>
  <si>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</si>
  <si>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</si>
  <si>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</si>
  <si>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</si>
  <si>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</si>
  <si>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</si>
  <si>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</si>
  <si>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</si>
  <si>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</si>
  <si>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</si>
  <si>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</si>
  <si>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</si>
  <si>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</si>
  <si>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</si>
  <si>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</si>
  <si>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</si>
  <si>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</si>
  <si>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</si>
  <si>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</si>
  <si>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</si>
  <si>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</si>
  <si>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</si>
  <si>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</si>
  <si>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</si>
  <si>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</si>
  <si>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</si>
  <si>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</si>
  <si>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</si>
  <si>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</si>
  <si>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</si>
  <si>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</si>
  <si>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</si>
  <si>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</si>
  <si>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</si>
  <si>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</si>
  <si>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</si>
  <si>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</si>
  <si>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</si>
  <si>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</si>
  <si>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</si>
  <si>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</si>
  <si>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</si>
  <si>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</si>
  <si>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</si>
  <si>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</si>
  <si>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</si>
  <si>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</si>
  <si>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</si>
  <si>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</si>
  <si>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</si>
  <si>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</si>
  <si>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</si>
  <si>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</si>
  <si>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</si>
  <si>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</si>
  <si>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</si>
  <si>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</si>
  <si>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</si>
  <si>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</si>
  <si>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</si>
  <si>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</si>
  <si>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</si>
  <si>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</si>
  <si>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</si>
  <si>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</si>
  <si>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</si>
  <si>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</si>
  <si>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</si>
  <si>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</si>
  <si>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</si>
  <si>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</si>
  <si>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</si>
  <si>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</si>
  <si>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</si>
  <si>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</si>
  <si>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</si>
  <si>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</si>
  <si>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</si>
  <si>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</si>
  <si>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</si>
  <si>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</si>
  <si>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</si>
  <si>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</si>
  <si>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</si>
  <si>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</si>
  <si>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</si>
  <si>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</si>
  <si>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</si>
  <si>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</si>
  <si>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</si>
  <si>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</si>
  <si>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</si>
  <si>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</si>
  <si>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</si>
  <si>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</si>
  <si>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</si>
  <si>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</si>
  <si>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</si>
  <si>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</si>
  <si>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</si>
  <si>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</si>
  <si>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</si>
  <si>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</si>
  <si>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</si>
  <si>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</si>
  <si>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</si>
  <si>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</si>
  <si>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</si>
  <si>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</si>
  <si>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</si>
  <si>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</si>
  <si>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</si>
  <si>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</si>
  <si>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</si>
  <si>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</si>
  <si>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</si>
  <si>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</si>
  <si>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</si>
  <si>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</si>
  <si>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</si>
  <si>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</si>
  <si>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</si>
  <si>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</si>
  <si>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</si>
  <si>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</si>
  <si>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</si>
  <si>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</si>
  <si>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</si>
  <si>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</si>
  <si>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</si>
  <si>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</si>
  <si>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</si>
  <si>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</si>
  <si>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</si>
  <si>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</si>
  <si>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</si>
  <si>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</si>
  <si>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</si>
  <si>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</si>
  <si>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</si>
  <si>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</si>
  <si>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</si>
  <si>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</si>
  <si>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</si>
  <si>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</si>
  <si>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</si>
  <si>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</si>
  <si>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</si>
  <si>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</si>
  <si>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</si>
  <si>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</si>
  <si>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</si>
  <si>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</si>
  <si>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</si>
  <si>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</si>
  <si>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</si>
  <si>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</si>
  <si>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</si>
  <si>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</si>
  <si>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</si>
  <si>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</si>
  <si>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</si>
  <si>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</si>
  <si>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</si>
  <si>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</si>
  <si>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</si>
  <si>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</si>
  <si>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</si>
  <si>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</si>
  <si>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</si>
  <si>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</si>
  <si>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</si>
  <si>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</si>
  <si>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</si>
  <si>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</si>
  <si>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</si>
  <si>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</si>
  <si>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</si>
  <si>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</si>
  <si>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</si>
  <si>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</si>
  <si>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</si>
  <si>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</si>
  <si>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</si>
  <si>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</si>
  <si>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</si>
  <si>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</si>
  <si>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</si>
  <si>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</si>
  <si>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</si>
  <si>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</si>
  <si>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</si>
  <si>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</si>
  <si>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</si>
  <si>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</si>
  <si>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</si>
  <si>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</si>
  <si>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</si>
  <si>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</si>
  <si>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</si>
  <si>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</si>
  <si>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</si>
  <si>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</si>
  <si>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</si>
  <si>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</si>
  <si>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</si>
  <si>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</si>
  <si>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</si>
  <si>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</si>
  <si>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</si>
  <si>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</si>
  <si>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</si>
  <si>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</si>
  <si>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</si>
  <si>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</si>
  <si>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</si>
  <si>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</si>
  <si>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</si>
  <si>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</si>
  <si>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</si>
  <si>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</si>
  <si>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</si>
  <si>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</si>
  <si>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</si>
  <si>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</si>
  <si>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</si>
  <si>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</si>
  <si>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</si>
  <si>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</si>
  <si>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</si>
  <si>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</si>
  <si>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</si>
  <si>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</si>
  <si>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</si>
  <si>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</si>
  <si>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</si>
  <si>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</si>
  <si>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</si>
  <si>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</si>
  <si>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</si>
  <si>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</si>
  <si>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</si>
  <si>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</si>
  <si>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</si>
  <si>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</si>
  <si>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</si>
  <si>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</si>
  <si>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</si>
  <si>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</si>
  <si>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</si>
  <si>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</si>
  <si>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</si>
  <si>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</si>
  <si>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</si>
  <si>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</si>
  <si>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</si>
  <si>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</si>
  <si>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</si>
  <si>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</si>
  <si>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</si>
  <si>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</si>
  <si>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</si>
  <si>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</si>
  <si>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</si>
  <si>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</si>
  <si>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</si>
  <si>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</si>
  <si>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</si>
  <si>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</si>
  <si>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</si>
  <si>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</si>
  <si>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</si>
  <si>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</si>
  <si>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</si>
  <si>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</si>
  <si>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</si>
  <si>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</si>
  <si>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</si>
  <si>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</si>
  <si>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</si>
  <si>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</si>
  <si>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</si>
  <si>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</si>
  <si>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</si>
  <si>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</si>
  <si>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</si>
  <si>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</si>
  <si>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</si>
  <si>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</si>
  <si>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</si>
  <si>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</si>
  <si>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</si>
  <si>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</si>
  <si>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</si>
  <si>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</si>
  <si>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</si>
  <si>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</si>
  <si>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</si>
  <si>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</si>
  <si>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</si>
  <si>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</si>
  <si>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</si>
  <si>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</si>
  <si>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</si>
  <si>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</si>
  <si>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</si>
  <si>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</si>
  <si>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</si>
  <si>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</si>
  <si>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</si>
  <si>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</si>
  <si>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</si>
  <si>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</si>
  <si>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</si>
  <si>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</si>
  <si>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</si>
  <si>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</si>
  <si>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</si>
  <si>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</si>
  <si>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</si>
  <si>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</si>
  <si>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</si>
  <si>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</si>
  <si>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</si>
  <si>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</si>
  <si>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</si>
  <si>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</si>
  <si>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</si>
  <si>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</si>
  <si>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</si>
  <si>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</si>
  <si>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</si>
  <si>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</si>
  <si>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</si>
  <si>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</si>
  <si>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</si>
  <si>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</si>
  <si>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</si>
  <si>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</si>
  <si>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</si>
  <si>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</si>
  <si>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</si>
  <si>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</si>
  <si>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</si>
  <si>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</si>
  <si>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</si>
  <si>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</si>
  <si>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</si>
  <si>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</si>
  <si>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</si>
  <si>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</si>
  <si>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</si>
  <si>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</si>
  <si>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</si>
  <si>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</si>
  <si>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</si>
  <si>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</si>
  <si>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</si>
  <si>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</si>
  <si>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</si>
  <si>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</si>
  <si>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</si>
  <si>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</si>
  <si>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</si>
  <si>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</si>
  <si>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</si>
  <si>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</si>
  <si>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</si>
  <si>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</si>
  <si>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</si>
  <si>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</si>
  <si>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</si>
  <si>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</si>
  <si>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</si>
  <si>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</si>
  <si>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</si>
  <si>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</si>
  <si>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</si>
  <si>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</si>
  <si>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</si>
  <si>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</si>
  <si>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</si>
  <si>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</si>
  <si>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</si>
  <si>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</si>
  <si>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</si>
  <si>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</si>
  <si>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</si>
  <si>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</si>
  <si>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</si>
  <si>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</si>
  <si>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</si>
  <si>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</si>
  <si>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</si>
  <si>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</si>
  <si>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</si>
  <si>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</si>
  <si>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</si>
  <si>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</si>
  <si>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</si>
  <si>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</si>
  <si>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</si>
  <si>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</si>
  <si>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</si>
  <si>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</si>
  <si>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</si>
  <si>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</si>
  <si>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</si>
  <si>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</si>
  <si>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</si>
  <si>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</si>
  <si>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</si>
  <si>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</si>
  <si>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</si>
  <si>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</si>
  <si>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</si>
  <si>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</si>
  <si>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</si>
  <si>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</si>
  <si>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</si>
  <si>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</si>
  <si>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</si>
  <si>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</si>
  <si>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</si>
  <si>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</si>
  <si>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</si>
  <si>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</si>
  <si>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</si>
  <si>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</si>
  <si>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</si>
  <si>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</si>
  <si>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</si>
  <si>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</si>
  <si>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</si>
  <si>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</si>
  <si>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</si>
  <si>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</si>
  <si>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</si>
  <si>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</si>
  <si>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</si>
  <si>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</si>
  <si>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</si>
  <si>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</si>
  <si>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</si>
  <si>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</si>
  <si>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</si>
  <si>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</si>
  <si>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</si>
  <si>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</si>
  <si>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</si>
  <si>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</si>
  <si>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</si>
  <si>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</si>
  <si>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</si>
  <si>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</si>
  <si>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</si>
  <si>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</si>
  <si>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</si>
  <si>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</si>
  <si>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</si>
  <si>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</si>
  <si>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</si>
  <si>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</si>
  <si>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</si>
  <si>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</si>
  <si>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</si>
  <si>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</si>
  <si>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</si>
  <si>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</si>
  <si>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</si>
  <si>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</si>
  <si>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</si>
  <si>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</si>
  <si>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</si>
  <si>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</si>
  <si>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</si>
  <si>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</si>
  <si>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</si>
  <si>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</si>
  <si>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</si>
  <si>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</si>
  <si>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</si>
  <si>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</si>
  <si>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</si>
  <si>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</si>
  <si>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</si>
  <si>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</si>
  <si>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</si>
  <si>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</si>
  <si>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</si>
  <si>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</si>
  <si>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</si>
  <si>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</si>
  <si>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</si>
  <si>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</si>
  <si>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</si>
  <si>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</si>
  <si>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</si>
  <si>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</si>
  <si>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</si>
  <si>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</si>
  <si>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</si>
  <si>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</si>
  <si>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</si>
  <si>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</si>
  <si>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</si>
  <si>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</si>
  <si>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</si>
  <si>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</si>
  <si>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</si>
  <si>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</si>
  <si>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</si>
  <si>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</si>
  <si>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</si>
  <si>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</si>
  <si>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</si>
  <si>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</si>
  <si>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</si>
  <si>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</si>
  <si>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</si>
  <si>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</si>
  <si>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</si>
  <si>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</si>
  <si>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</si>
  <si>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</si>
  <si>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</si>
  <si>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</si>
  <si>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</si>
  <si>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</si>
  <si>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</si>
  <si>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</si>
  <si>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</si>
  <si>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</si>
  <si>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</si>
  <si>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</si>
  <si>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</si>
  <si>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</si>
  <si>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</si>
  <si>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</si>
  <si>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</si>
  <si>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</si>
  <si>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</si>
  <si>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</si>
  <si>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</si>
  <si>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</si>
  <si>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</si>
  <si>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</si>
  <si>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</si>
  <si>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</si>
  <si>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</si>
  <si>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</si>
  <si>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</si>
  <si>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</si>
  <si>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</si>
  <si>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</si>
  <si>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</si>
  <si>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</si>
  <si>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</si>
  <si>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</si>
  <si>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</si>
  <si>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</si>
  <si>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</si>
  <si>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</si>
  <si>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</si>
  <si>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</si>
  <si>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</si>
  <si>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</si>
  <si>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</si>
  <si>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</si>
  <si>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</si>
  <si>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</si>
  <si>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</si>
  <si>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</si>
  <si>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</si>
  <si>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</si>
  <si>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</si>
  <si>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</si>
  <si>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</si>
  <si>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</si>
  <si>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</si>
  <si>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</si>
  <si>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</si>
  <si>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</si>
  <si>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</si>
  <si>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</si>
  <si>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</si>
  <si>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</si>
  <si>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</si>
  <si>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</si>
  <si>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</si>
  <si>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</si>
  <si>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</si>
  <si>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</si>
  <si>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</si>
  <si>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</si>
  <si>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</si>
  <si>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</si>
  <si>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</si>
  <si>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</si>
  <si>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</si>
  <si>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</si>
  <si>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</si>
  <si>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</si>
  <si>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</si>
  <si>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</si>
  <si>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</si>
  <si>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</si>
  <si>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</si>
  <si>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</si>
  <si>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</si>
  <si>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</si>
  <si>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</si>
  <si>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</si>
  <si>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</si>
  <si>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</si>
  <si>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</si>
  <si>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</si>
  <si>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</si>
  <si>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</si>
  <si>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</si>
  <si>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</si>
  <si>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</si>
  <si>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</si>
  <si>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</si>
  <si>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</si>
  <si>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</si>
  <si>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</si>
  <si>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</si>
  <si>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</si>
  <si>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</si>
  <si>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</si>
  <si>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</si>
  <si>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</si>
  <si>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</si>
  <si>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</si>
  <si>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</si>
  <si>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</si>
  <si>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</si>
  <si>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</si>
  <si>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</si>
  <si>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</si>
  <si>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</si>
  <si>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</si>
  <si>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</si>
  <si>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</si>
  <si>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</si>
  <si>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</si>
  <si>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</si>
  <si>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</si>
  <si>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</si>
  <si>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</si>
  <si>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</si>
  <si>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</si>
  <si>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</si>
  <si>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</si>
  <si>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</si>
  <si>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</si>
  <si>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</si>
  <si>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</si>
  <si>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</si>
  <si>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</si>
  <si>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</si>
  <si>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</si>
  <si>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</si>
  <si>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</si>
  <si>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</si>
  <si>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</si>
  <si>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</si>
  <si>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</si>
  <si>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</si>
  <si>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</si>
  <si>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</si>
  <si>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</si>
  <si>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</si>
  <si>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</si>
  <si>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</si>
  <si>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</si>
  <si>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</si>
  <si>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</si>
  <si>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</si>
  <si>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</si>
  <si>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</si>
  <si>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</si>
  <si>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</si>
  <si>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</si>
  <si>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</si>
  <si>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</si>
  <si>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</si>
  <si>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</si>
  <si>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</si>
  <si>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</si>
  <si>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</si>
  <si>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</si>
  <si>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</si>
  <si>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</si>
  <si>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</si>
  <si>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</si>
  <si>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</si>
  <si>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</si>
  <si>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</si>
  <si>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</si>
  <si>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</si>
  <si>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</si>
  <si>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</si>
  <si>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</si>
  <si>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</si>
  <si>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</si>
  <si>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</si>
  <si>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</si>
  <si>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</si>
  <si>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</si>
  <si>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</si>
  <si>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</si>
  <si>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</si>
  <si>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</si>
  <si>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</si>
  <si>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</si>
  <si>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</si>
  <si>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</si>
  <si>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</si>
  <si>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</si>
  <si>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</si>
  <si>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</si>
  <si>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</si>
  <si>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</si>
  <si>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</si>
  <si>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</si>
  <si>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</si>
  <si>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</si>
  <si>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</si>
  <si>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</si>
  <si>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</si>
  <si>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</si>
  <si>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</si>
  <si>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</si>
  <si>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</si>
  <si>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</si>
  <si>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</si>
  <si>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</si>
  <si>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</si>
  <si>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</si>
  <si>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</si>
  <si>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</si>
  <si>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</si>
  <si>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</si>
  <si>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</si>
  <si>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</si>
  <si>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</si>
  <si>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</si>
  <si>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</si>
  <si>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</si>
  <si>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</si>
  <si>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</si>
  <si>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</si>
  <si>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</si>
  <si>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</si>
  <si>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</si>
  <si>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</si>
  <si>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</si>
  <si>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</si>
  <si>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</si>
  <si>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</si>
  <si>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</si>
  <si>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</si>
  <si>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</si>
  <si>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</si>
  <si>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</si>
  <si>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</si>
  <si>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</si>
  <si>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</si>
  <si>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</si>
  <si>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</si>
  <si>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</si>
  <si>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</si>
  <si>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</si>
  <si>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</si>
  <si>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</si>
  <si>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</si>
  <si>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</si>
  <si>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</si>
  <si>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</si>
  <si>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</si>
  <si>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</si>
  <si>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</si>
  <si>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</si>
  <si>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</si>
  <si>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</si>
  <si>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</si>
  <si>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</si>
  <si>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</si>
  <si>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</si>
  <si>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</si>
  <si>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</si>
  <si>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</si>
  <si>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</si>
  <si>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</si>
  <si>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</si>
  <si>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</si>
  <si>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</si>
  <si>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</si>
  <si>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</si>
  <si>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</si>
  <si>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</si>
  <si>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</si>
  <si>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</si>
  <si>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</si>
  <si>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</si>
  <si>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</si>
  <si>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</si>
  <si>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</si>
  <si>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</si>
  <si>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</si>
  <si>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</si>
  <si>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</si>
  <si>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</si>
  <si>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</si>
  <si>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</si>
  <si>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</si>
  <si>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</si>
  <si>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</si>
  <si>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</si>
  <si>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</si>
  <si>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</si>
  <si>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</si>
  <si>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</si>
  <si>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</si>
  <si>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</si>
  <si>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</si>
  <si>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</si>
  <si>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</si>
  <si>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</si>
  <si>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</si>
  <si>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</si>
  <si>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</si>
  <si>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</si>
  <si>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</si>
  <si>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</si>
  <si>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</si>
  <si>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</si>
  <si>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</si>
  <si>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</si>
  <si>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</si>
  <si>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</si>
  <si>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</si>
  <si>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</si>
  <si>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</si>
  <si>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</si>
  <si>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</si>
  <si>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</si>
  <si>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</si>
  <si>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</si>
  <si>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</si>
  <si>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</si>
  <si>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</si>
  <si>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</si>
  <si>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</si>
  <si>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</si>
  <si>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</si>
  <si>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</si>
  <si>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</si>
  <si>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</si>
  <si>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</si>
  <si>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</si>
  <si>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</si>
  <si>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</si>
  <si>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</si>
  <si>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</si>
  <si>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</si>
  <si>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</si>
  <si>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</si>
  <si>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</si>
  <si>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</si>
  <si>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</si>
  <si>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</si>
  <si>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</si>
  <si>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</si>
  <si>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</si>
  <si>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</si>
  <si>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</si>
  <si>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</si>
  <si>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</si>
  <si>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</si>
  <si>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</si>
  <si>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</si>
  <si>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</si>
  <si>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</si>
  <si>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</si>
  <si>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STOMATOLOŠKA POLIKLINIKA ZAGREB</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</si>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</sst>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11106860.4</v>
      </c>
      <c r="D2" s="7">
        <f>'PR-RAS'!E6</f>
        <v>11757711.859999999</v>
      </c>
      <c r="E2" s="7">
        <v>0</v>
      </c>
      <c r="F2" s="7">
        <v>0</v>
      </c>
      <c r="G2" s="8">
        <f t="shared" ref="G2:G274" si="0">(B2/1000)*(C2*1+D2*2)</f>
        <v>34622.284119999997</v>
      </c>
      <c r="H2" s="8">
        <f t="shared" ref="H2:H274" si="1">ABS(C2-ROUND(C2,0))+ABS(D2-ROUND(D2,0))</f>
        <v>0.54000000096857548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1204401.21</v>
      </c>
      <c r="D45" s="2">
        <f>'PR-RAS'!E49</f>
        <v>305312.32</v>
      </c>
      <c r="E45" s="2">
        <v>0</v>
      </c>
      <c r="F45" s="2">
        <v>0</v>
      </c>
      <c r="G45" s="3">
        <f t="shared" si="0"/>
        <v>79861.137399999992</v>
      </c>
      <c r="H45" s="3">
        <f t="shared" si="1"/>
        <v>0.52999999996973202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103336.57</v>
      </c>
      <c r="D57" s="2">
        <f>'PR-RAS'!E61</f>
        <v>0</v>
      </c>
      <c r="E57" s="2">
        <v>0</v>
      </c>
      <c r="F57" s="2">
        <v>0</v>
      </c>
      <c r="G57" s="3">
        <f t="shared" si="0"/>
        <v>5786.8479200000002</v>
      </c>
      <c r="H57" s="3">
        <f t="shared" si="1"/>
        <v>0.42999999999301508</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103336.57</v>
      </c>
      <c r="D58" s="2">
        <f>'PR-RAS'!E62</f>
        <v>0</v>
      </c>
      <c r="E58" s="2">
        <v>0</v>
      </c>
      <c r="F58" s="2">
        <v>0</v>
      </c>
      <c r="G58" s="3">
        <f t="shared" si="0"/>
        <v>5890.1844900000006</v>
      </c>
      <c r="H58" s="3">
        <f t="shared" si="1"/>
        <v>0.42999999999301508</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834.31</v>
      </c>
      <c r="D64" s="2">
        <f>'PR-RAS'!E68</f>
        <v>0</v>
      </c>
      <c r="E64" s="2">
        <v>0</v>
      </c>
      <c r="F64" s="2">
        <v>0</v>
      </c>
      <c r="G64" s="3">
        <f t="shared" si="0"/>
        <v>52.561529999999998</v>
      </c>
      <c r="H64" s="3">
        <f t="shared" si="1"/>
        <v>0.30999999999994543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834.31</v>
      </c>
      <c r="D65" s="2">
        <f>'PR-RAS'!E69</f>
        <v>0</v>
      </c>
      <c r="E65" s="2">
        <v>0</v>
      </c>
      <c r="F65" s="2">
        <v>0</v>
      </c>
      <c r="G65" s="3">
        <f t="shared" si="0"/>
        <v>53.39584</v>
      </c>
      <c r="H65" s="3">
        <f t="shared" si="1"/>
        <v>0.30999999999994543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1100230.33</v>
      </c>
      <c r="D70" s="2">
        <f>'PR-RAS'!E74</f>
        <v>305312.32</v>
      </c>
      <c r="E70" s="2">
        <v>0</v>
      </c>
      <c r="F70" s="2">
        <v>0</v>
      </c>
      <c r="G70" s="3">
        <f t="shared" si="0"/>
        <v>118048.99293000002</v>
      </c>
      <c r="H70" s="3">
        <f t="shared" si="1"/>
        <v>0.65000000008149073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1100230.33</v>
      </c>
      <c r="D72" s="2">
        <f>'PR-RAS'!E76</f>
        <v>305312.32</v>
      </c>
      <c r="E72" s="2">
        <v>0</v>
      </c>
      <c r="F72" s="2">
        <v>0</v>
      </c>
      <c r="G72" s="3">
        <f t="shared" si="0"/>
        <v>121470.70287000001</v>
      </c>
      <c r="H72" s="3">
        <f t="shared" si="1"/>
        <v>0.65000000008149073</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7.15</v>
      </c>
      <c r="D78" s="2">
        <f>'PR-RAS'!E82</f>
        <v>10.56</v>
      </c>
      <c r="E78" s="2">
        <v>0</v>
      </c>
      <c r="F78" s="2">
        <v>0</v>
      </c>
      <c r="G78" s="3">
        <f t="shared" si="0"/>
        <v>2.17679</v>
      </c>
      <c r="H78" s="3">
        <f t="shared" si="1"/>
        <v>0.58999999999999986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7.15</v>
      </c>
      <c r="D79" s="2">
        <f>'PR-RAS'!E83</f>
        <v>10.56</v>
      </c>
      <c r="E79" s="2">
        <v>0</v>
      </c>
      <c r="F79" s="2">
        <v>0</v>
      </c>
      <c r="G79" s="3">
        <f t="shared" si="0"/>
        <v>2.20506</v>
      </c>
      <c r="H79" s="3">
        <f t="shared" si="1"/>
        <v>0.58999999999999986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7.15</v>
      </c>
      <c r="D81" s="2">
        <f>'PR-RAS'!E85</f>
        <v>10.56</v>
      </c>
      <c r="E81" s="2">
        <v>0</v>
      </c>
      <c r="F81" s="2">
        <v>0</v>
      </c>
      <c r="G81" s="3">
        <f t="shared" si="0"/>
        <v>2.2616000000000005</v>
      </c>
      <c r="H81" s="3">
        <f t="shared" si="1"/>
        <v>0.58999999999999986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1604164.27</v>
      </c>
      <c r="D102" s="2">
        <f>'PR-RAS'!E106</f>
        <v>1575533.9</v>
      </c>
      <c r="E102" s="2">
        <v>0</v>
      </c>
      <c r="F102" s="2">
        <v>0</v>
      </c>
      <c r="G102" s="3">
        <f t="shared" si="0"/>
        <v>480278.43907000008</v>
      </c>
      <c r="H102" s="3">
        <f t="shared" si="1"/>
        <v>0.37000000011175871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1604164.27</v>
      </c>
      <c r="D108" s="2">
        <f>'PR-RAS'!E112</f>
        <v>1575533.9</v>
      </c>
      <c r="E108" s="2">
        <v>0</v>
      </c>
      <c r="F108" s="2">
        <v>0</v>
      </c>
      <c r="G108" s="3">
        <f t="shared" si="0"/>
        <v>508809.83149000001</v>
      </c>
      <c r="H108" s="3">
        <f t="shared" si="1"/>
        <v>0.37000000011175871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1604164.27</v>
      </c>
      <c r="D113" s="2">
        <f>'PR-RAS'!E117</f>
        <v>1575533.9</v>
      </c>
      <c r="E113" s="2">
        <v>0</v>
      </c>
      <c r="F113" s="2">
        <v>0</v>
      </c>
      <c r="G113" s="3">
        <f t="shared" si="0"/>
        <v>532585.99184000003</v>
      </c>
      <c r="H113" s="3">
        <f t="shared" si="1"/>
        <v>0.37000000011175871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713339.61</v>
      </c>
      <c r="D121" s="2">
        <f>'PR-RAS'!E125</f>
        <v>1044939.04</v>
      </c>
      <c r="E121" s="2">
        <v>0</v>
      </c>
      <c r="F121" s="2">
        <v>0</v>
      </c>
      <c r="G121" s="3">
        <f t="shared" si="0"/>
        <v>336386.12279999995</v>
      </c>
      <c r="H121" s="3">
        <f t="shared" si="1"/>
        <v>0.43000000005122274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713339.61</v>
      </c>
      <c r="D122" s="2">
        <f>'PR-RAS'!E126</f>
        <v>1040276.28</v>
      </c>
      <c r="E122" s="2">
        <v>0</v>
      </c>
      <c r="F122" s="2">
        <v>0</v>
      </c>
      <c r="G122" s="3">
        <f t="shared" si="0"/>
        <v>338060.95256999996</v>
      </c>
      <c r="H122" s="3">
        <f t="shared" si="1"/>
        <v>0.67000000004190952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713339.61</v>
      </c>
      <c r="D124" s="2">
        <f>'PR-RAS'!E128</f>
        <v>1040276.28</v>
      </c>
      <c r="E124" s="2">
        <v>0</v>
      </c>
      <c r="F124" s="2">
        <v>0</v>
      </c>
      <c r="G124" s="3">
        <f t="shared" si="0"/>
        <v>343648.73690999998</v>
      </c>
      <c r="H124" s="3">
        <f t="shared" si="1"/>
        <v>0.67000000004190952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4662.76</v>
      </c>
      <c r="E125" s="2">
        <v>0</v>
      </c>
      <c r="F125" s="2">
        <v>0</v>
      </c>
      <c r="G125" s="3">
        <f t="shared" si="0"/>
        <v>1156.36448</v>
      </c>
      <c r="H125" s="3">
        <f t="shared" si="1"/>
        <v>0.23999999999978172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4662.76</v>
      </c>
      <c r="E126" s="2">
        <v>0</v>
      </c>
      <c r="F126" s="2">
        <v>0</v>
      </c>
      <c r="G126" s="3">
        <f t="shared" si="0"/>
        <v>1165.69</v>
      </c>
      <c r="H126" s="3">
        <f t="shared" si="1"/>
        <v>0.23999999999978172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7570364.0299999993</v>
      </c>
      <c r="D130" s="2">
        <f>'PR-RAS'!E134</f>
        <v>8780204.3499999996</v>
      </c>
      <c r="E130" s="2">
        <v>0</v>
      </c>
      <c r="F130" s="2">
        <v>0</v>
      </c>
      <c r="G130" s="3">
        <f t="shared" si="0"/>
        <v>3241869.6821699995</v>
      </c>
      <c r="H130" s="3">
        <f t="shared" si="1"/>
        <v>0.37999999895691872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514603.97</v>
      </c>
      <c r="D131" s="2">
        <f>'PR-RAS'!E135</f>
        <v>754307.49</v>
      </c>
      <c r="E131" s="2">
        <v>0</v>
      </c>
      <c r="F131" s="2">
        <v>0</v>
      </c>
      <c r="G131" s="3">
        <f t="shared" si="0"/>
        <v>263018.46350000001</v>
      </c>
      <c r="H131" s="3">
        <f t="shared" si="1"/>
        <v>0.52000000001862645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322248.96999999997</v>
      </c>
      <c r="D132" s="2">
        <f>'PR-RAS'!E136</f>
        <v>651149.99</v>
      </c>
      <c r="E132" s="2">
        <v>0</v>
      </c>
      <c r="F132" s="2">
        <v>0</v>
      </c>
      <c r="G132" s="3">
        <f t="shared" si="0"/>
        <v>212815.91245</v>
      </c>
      <c r="H132" s="3">
        <f t="shared" si="1"/>
        <v>4.0000000037252903E-2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192355</v>
      </c>
      <c r="D133" s="2">
        <f>'PR-RAS'!E137</f>
        <v>103157.5</v>
      </c>
      <c r="E133" s="2">
        <v>0</v>
      </c>
      <c r="F133" s="2">
        <v>0</v>
      </c>
      <c r="G133" s="3">
        <f t="shared" si="0"/>
        <v>52624.44</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7055760.0599999996</v>
      </c>
      <c r="D135" s="2">
        <f>'PR-RAS'!E139</f>
        <v>8025896.8600000003</v>
      </c>
      <c r="E135" s="2">
        <v>0</v>
      </c>
      <c r="F135" s="2">
        <v>0</v>
      </c>
      <c r="G135" s="3">
        <f t="shared" si="0"/>
        <v>3096412.2065200005</v>
      </c>
      <c r="H135" s="3">
        <f t="shared" si="1"/>
        <v>0.19999999925494194</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14584.13</v>
      </c>
      <c r="D136" s="2">
        <f>'PR-RAS'!E140</f>
        <v>51711.69</v>
      </c>
      <c r="E136" s="2">
        <v>0</v>
      </c>
      <c r="F136" s="2">
        <v>0</v>
      </c>
      <c r="G136" s="3">
        <f t="shared" si="0"/>
        <v>15931.013850000003</v>
      </c>
      <c r="H136" s="3">
        <f t="shared" si="1"/>
        <v>0.43999999999687134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14584.13</v>
      </c>
      <c r="D147" s="2">
        <f>'PR-RAS'!E151</f>
        <v>51711.69</v>
      </c>
      <c r="E147" s="2">
        <v>0</v>
      </c>
      <c r="F147" s="2">
        <v>0</v>
      </c>
      <c r="G147" s="3">
        <f t="shared" si="0"/>
        <v>17229.096460000001</v>
      </c>
      <c r="H147" s="3">
        <f t="shared" si="1"/>
        <v>0.43999999999687134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10677820.370000001</v>
      </c>
      <c r="D148" s="2">
        <f>'PR-RAS'!E152</f>
        <v>11559795.119999999</v>
      </c>
      <c r="E148" s="2">
        <v>0</v>
      </c>
      <c r="F148" s="2">
        <v>0</v>
      </c>
      <c r="G148" s="3">
        <f t="shared" si="0"/>
        <v>4968219.3596699992</v>
      </c>
      <c r="H148" s="3">
        <f t="shared" si="1"/>
        <v>0.49000000022351742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8521799.8800000008</v>
      </c>
      <c r="D149" s="2">
        <f>'PR-RAS'!E153</f>
        <v>9603525.629999999</v>
      </c>
      <c r="E149" s="2">
        <v>0</v>
      </c>
      <c r="F149" s="2">
        <v>0</v>
      </c>
      <c r="G149" s="3">
        <f t="shared" si="0"/>
        <v>4103869.9687199998</v>
      </c>
      <c r="H149" s="3">
        <f t="shared" si="1"/>
        <v>0.49000000022351742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7146578.8900000006</v>
      </c>
      <c r="D150" s="2">
        <f>'PR-RAS'!E154</f>
        <v>8077021.1899999995</v>
      </c>
      <c r="E150" s="2">
        <v>0</v>
      </c>
      <c r="F150" s="2">
        <v>0</v>
      </c>
      <c r="G150" s="3">
        <f t="shared" si="0"/>
        <v>3471792.5692299996</v>
      </c>
      <c r="H150" s="3">
        <f t="shared" si="1"/>
        <v>0.29999999888241291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7101124.9000000004</v>
      </c>
      <c r="D151" s="2">
        <f>'PR-RAS'!E155</f>
        <v>8010321.0499999998</v>
      </c>
      <c r="E151" s="2">
        <v>0</v>
      </c>
      <c r="F151" s="2">
        <v>0</v>
      </c>
      <c r="G151" s="3">
        <f t="shared" si="0"/>
        <v>3468265.05</v>
      </c>
      <c r="H151" s="3">
        <f t="shared" si="1"/>
        <v>0.14999999944120646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2267.61</v>
      </c>
      <c r="D152" s="2">
        <f>'PR-RAS'!E156</f>
        <v>1709.05</v>
      </c>
      <c r="E152" s="2">
        <v>0</v>
      </c>
      <c r="F152" s="2">
        <v>0</v>
      </c>
      <c r="G152" s="3">
        <f t="shared" si="0"/>
        <v>858.54220999999995</v>
      </c>
      <c r="H152" s="3">
        <f t="shared" si="1"/>
        <v>0.4399999999998272</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43186.38</v>
      </c>
      <c r="D153" s="2">
        <f>'PR-RAS'!E157</f>
        <v>64991.09</v>
      </c>
      <c r="E153" s="2">
        <v>0</v>
      </c>
      <c r="F153" s="2">
        <v>0</v>
      </c>
      <c r="G153" s="3">
        <f t="shared" si="0"/>
        <v>26321.62112</v>
      </c>
      <c r="H153" s="3">
        <f t="shared" si="1"/>
        <v>0.4699999999938882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256047.19</v>
      </c>
      <c r="D155" s="2">
        <f>'PR-RAS'!E159</f>
        <v>253523.21</v>
      </c>
      <c r="E155" s="2">
        <v>0</v>
      </c>
      <c r="F155" s="2">
        <v>0</v>
      </c>
      <c r="G155" s="3">
        <f t="shared" si="0"/>
        <v>117516.41593999999</v>
      </c>
      <c r="H155" s="3">
        <f t="shared" si="1"/>
        <v>0.39999999999417923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1119173.8</v>
      </c>
      <c r="D156" s="2">
        <f>'PR-RAS'!E160</f>
        <v>1272981.23</v>
      </c>
      <c r="E156" s="2">
        <v>0</v>
      </c>
      <c r="F156" s="2">
        <v>0</v>
      </c>
      <c r="G156" s="3">
        <f t="shared" si="0"/>
        <v>568096.12029999995</v>
      </c>
      <c r="H156" s="3">
        <f t="shared" si="1"/>
        <v>0.42999999993480742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1119173.8</v>
      </c>
      <c r="D158" s="2">
        <f>'PR-RAS'!E162</f>
        <v>1272981.23</v>
      </c>
      <c r="E158" s="2">
        <v>0</v>
      </c>
      <c r="F158" s="2">
        <v>0</v>
      </c>
      <c r="G158" s="3">
        <f t="shared" si="0"/>
        <v>575426.39281999995</v>
      </c>
      <c r="H158" s="3">
        <f t="shared" si="1"/>
        <v>0.42999999993480742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1862870.4899999998</v>
      </c>
      <c r="D160" s="2">
        <f>'PR-RAS'!E164</f>
        <v>1870252.6900000002</v>
      </c>
      <c r="E160" s="2">
        <v>0</v>
      </c>
      <c r="F160" s="2">
        <v>0</v>
      </c>
      <c r="G160" s="3">
        <f t="shared" si="0"/>
        <v>890936.76332999999</v>
      </c>
      <c r="H160" s="3">
        <f t="shared" si="1"/>
        <v>0.79999999958090484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246488.21</v>
      </c>
      <c r="D161" s="2">
        <f>'PR-RAS'!E165</f>
        <v>254954.17000000004</v>
      </c>
      <c r="E161" s="2">
        <v>0</v>
      </c>
      <c r="F161" s="2">
        <v>0</v>
      </c>
      <c r="G161" s="3">
        <f t="shared" si="0"/>
        <v>121023.448</v>
      </c>
      <c r="H161" s="3">
        <f t="shared" si="1"/>
        <v>0.38000000003376044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58226.9</v>
      </c>
      <c r="D162" s="2">
        <f>'PR-RAS'!E166</f>
        <v>34756.800000000003</v>
      </c>
      <c r="E162" s="2">
        <v>0</v>
      </c>
      <c r="F162" s="2">
        <v>0</v>
      </c>
      <c r="G162" s="3">
        <f t="shared" si="0"/>
        <v>20566.220499999999</v>
      </c>
      <c r="H162" s="3">
        <f t="shared" si="1"/>
        <v>0.29999999999563443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140186.65</v>
      </c>
      <c r="D163" s="2">
        <f>'PR-RAS'!E167</f>
        <v>150276.16</v>
      </c>
      <c r="E163" s="2">
        <v>0</v>
      </c>
      <c r="F163" s="2">
        <v>0</v>
      </c>
      <c r="G163" s="3">
        <f t="shared" si="0"/>
        <v>71399.713139999993</v>
      </c>
      <c r="H163" s="3">
        <f t="shared" si="1"/>
        <v>0.51000000000931323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48074.66</v>
      </c>
      <c r="D164" s="2">
        <f>'PR-RAS'!E168</f>
        <v>69921.210000000006</v>
      </c>
      <c r="E164" s="2">
        <v>0</v>
      </c>
      <c r="F164" s="2">
        <v>0</v>
      </c>
      <c r="G164" s="3">
        <f t="shared" si="0"/>
        <v>30630.484040000003</v>
      </c>
      <c r="H164" s="3">
        <f t="shared" si="1"/>
        <v>0.55000000000291038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716868.42999999993</v>
      </c>
      <c r="D166" s="2">
        <f>'PR-RAS'!E170</f>
        <v>285887.73</v>
      </c>
      <c r="E166" s="2">
        <v>0</v>
      </c>
      <c r="F166" s="2">
        <v>0</v>
      </c>
      <c r="G166" s="3">
        <f t="shared" si="0"/>
        <v>212626.24184999999</v>
      </c>
      <c r="H166" s="3">
        <f t="shared" si="1"/>
        <v>0.69999999995343387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83255.199999999997</v>
      </c>
      <c r="D167" s="2">
        <f>'PR-RAS'!E171</f>
        <v>74755.649999999994</v>
      </c>
      <c r="E167" s="2">
        <v>0</v>
      </c>
      <c r="F167" s="2">
        <v>0</v>
      </c>
      <c r="G167" s="3">
        <f t="shared" si="0"/>
        <v>38639.239000000001</v>
      </c>
      <c r="H167" s="3">
        <f t="shared" si="1"/>
        <v>0.55000000000291038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465365.68</v>
      </c>
      <c r="D168" s="2">
        <f>'PR-RAS'!E172</f>
        <v>19567.29</v>
      </c>
      <c r="E168" s="2">
        <v>0</v>
      </c>
      <c r="F168" s="2">
        <v>0</v>
      </c>
      <c r="G168" s="3">
        <f t="shared" si="0"/>
        <v>84251.543420000002</v>
      </c>
      <c r="H168" s="3">
        <f t="shared" si="1"/>
        <v>0.61000000000785803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80740.72</v>
      </c>
      <c r="D169" s="2">
        <f>'PR-RAS'!E173</f>
        <v>86180.4</v>
      </c>
      <c r="E169" s="2">
        <v>0</v>
      </c>
      <c r="F169" s="2">
        <v>0</v>
      </c>
      <c r="G169" s="3">
        <f t="shared" si="0"/>
        <v>42521.055359999998</v>
      </c>
      <c r="H169" s="3">
        <f t="shared" si="1"/>
        <v>0.67999999999301508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65773.62</v>
      </c>
      <c r="D170" s="2">
        <f>'PR-RAS'!E174</f>
        <v>47821.760000000002</v>
      </c>
      <c r="E170" s="2">
        <v>0</v>
      </c>
      <c r="F170" s="2">
        <v>0</v>
      </c>
      <c r="G170" s="3">
        <f t="shared" si="0"/>
        <v>27279.496660000004</v>
      </c>
      <c r="H170" s="3">
        <f t="shared" si="1"/>
        <v>0.62000000000261934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20049.61</v>
      </c>
      <c r="D171" s="2">
        <f>'PR-RAS'!E175</f>
        <v>54304.38</v>
      </c>
      <c r="E171" s="2">
        <v>0</v>
      </c>
      <c r="F171" s="2">
        <v>0</v>
      </c>
      <c r="G171" s="3">
        <f t="shared" si="0"/>
        <v>21871.922900000001</v>
      </c>
      <c r="H171" s="3">
        <f t="shared" si="1"/>
        <v>0.76999999999679858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1683.6</v>
      </c>
      <c r="D173" s="2">
        <f>'PR-RAS'!E177</f>
        <v>3258.25</v>
      </c>
      <c r="E173" s="2">
        <v>0</v>
      </c>
      <c r="F173" s="2">
        <v>0</v>
      </c>
      <c r="G173" s="3">
        <f t="shared" si="0"/>
        <v>1410.4171999999999</v>
      </c>
      <c r="H173" s="3">
        <f t="shared" si="1"/>
        <v>0.65000000000009095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834411.71</v>
      </c>
      <c r="D174" s="2">
        <f>'PR-RAS'!E178</f>
        <v>832706.41</v>
      </c>
      <c r="E174" s="2">
        <v>0</v>
      </c>
      <c r="F174" s="2">
        <v>0</v>
      </c>
      <c r="G174" s="3">
        <f t="shared" si="0"/>
        <v>432469.64369</v>
      </c>
      <c r="H174" s="3">
        <f t="shared" si="1"/>
        <v>0.70000000006984919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9755.91</v>
      </c>
      <c r="D175" s="2">
        <f>'PR-RAS'!E179</f>
        <v>17145.2</v>
      </c>
      <c r="E175" s="2">
        <v>0</v>
      </c>
      <c r="F175" s="2">
        <v>0</v>
      </c>
      <c r="G175" s="3">
        <f t="shared" si="0"/>
        <v>7664.0579399999988</v>
      </c>
      <c r="H175" s="3">
        <f t="shared" si="1"/>
        <v>0.29000000000087311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504423.52</v>
      </c>
      <c r="D176" s="2">
        <f>'PR-RAS'!E180</f>
        <v>299369.34000000003</v>
      </c>
      <c r="E176" s="2">
        <v>0</v>
      </c>
      <c r="F176" s="2">
        <v>0</v>
      </c>
      <c r="G176" s="3">
        <f t="shared" si="0"/>
        <v>193053.38500000001</v>
      </c>
      <c r="H176" s="3">
        <f t="shared" si="1"/>
        <v>0.82000000000698492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5856.15</v>
      </c>
      <c r="D177" s="2">
        <f>'PR-RAS'!E181</f>
        <v>2247.37</v>
      </c>
      <c r="E177" s="2">
        <v>0</v>
      </c>
      <c r="F177" s="2">
        <v>0</v>
      </c>
      <c r="G177" s="3">
        <f t="shared" si="0"/>
        <v>1821.7566399999998</v>
      </c>
      <c r="H177" s="3">
        <f t="shared" si="1"/>
        <v>0.51999999999952706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52309.14</v>
      </c>
      <c r="D178" s="2">
        <f>'PR-RAS'!E182</f>
        <v>66744.72</v>
      </c>
      <c r="E178" s="2">
        <v>0</v>
      </c>
      <c r="F178" s="2">
        <v>0</v>
      </c>
      <c r="G178" s="3">
        <f t="shared" si="0"/>
        <v>32886.348660000003</v>
      </c>
      <c r="H178" s="3">
        <f t="shared" si="1"/>
        <v>0.41999999999825377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23264.29</v>
      </c>
      <c r="D179" s="2">
        <f>'PR-RAS'!E183</f>
        <v>16980.2</v>
      </c>
      <c r="E179" s="2">
        <v>0</v>
      </c>
      <c r="F179" s="2">
        <v>0</v>
      </c>
      <c r="G179" s="3">
        <f t="shared" si="0"/>
        <v>10185.99482</v>
      </c>
      <c r="H179" s="3">
        <f t="shared" si="1"/>
        <v>0.49000000000160071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30597.19</v>
      </c>
      <c r="D180" s="2">
        <f>'PR-RAS'!E184</f>
        <v>52741.53</v>
      </c>
      <c r="E180" s="2">
        <v>0</v>
      </c>
      <c r="F180" s="2">
        <v>0</v>
      </c>
      <c r="G180" s="3">
        <f t="shared" si="0"/>
        <v>24358.364750000001</v>
      </c>
      <c r="H180" s="3">
        <f t="shared" si="1"/>
        <v>0.65999999999985448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61130.76</v>
      </c>
      <c r="D181" s="2">
        <f>'PR-RAS'!E185</f>
        <v>48235.55</v>
      </c>
      <c r="E181" s="2">
        <v>0</v>
      </c>
      <c r="F181" s="2">
        <v>0</v>
      </c>
      <c r="G181" s="3">
        <f t="shared" si="0"/>
        <v>28368.334800000001</v>
      </c>
      <c r="H181" s="3">
        <f t="shared" si="1"/>
        <v>0.68999999999505235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121143.29</v>
      </c>
      <c r="D182" s="2">
        <f>'PR-RAS'!E186</f>
        <v>125681.33</v>
      </c>
      <c r="E182" s="2">
        <v>0</v>
      </c>
      <c r="F182" s="2">
        <v>0</v>
      </c>
      <c r="G182" s="3">
        <f t="shared" si="0"/>
        <v>67423.576950000002</v>
      </c>
      <c r="H182" s="3">
        <f t="shared" si="1"/>
        <v>0.61999999999534339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25931.46</v>
      </c>
      <c r="D183" s="2">
        <f>'PR-RAS'!E187</f>
        <v>203561.17</v>
      </c>
      <c r="E183" s="2">
        <v>0</v>
      </c>
      <c r="F183" s="2">
        <v>0</v>
      </c>
      <c r="G183" s="3">
        <f t="shared" si="0"/>
        <v>78815.791600000011</v>
      </c>
      <c r="H183" s="3">
        <f t="shared" si="1"/>
        <v>0.63000000001193257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436638.81</v>
      </c>
      <c r="E185" s="2">
        <v>0</v>
      </c>
      <c r="F185" s="2">
        <v>0</v>
      </c>
      <c r="G185" s="3">
        <f t="shared" ref="G185:G189" si="6">(B185/1000)*(C185*1+D185*2)</f>
        <v>160683.08207999999</v>
      </c>
      <c r="H185" s="3">
        <f t="shared" ref="H185:H189" si="7">ABS(C185-ROUND(C185,0))+ABS(D185-ROUND(D185,0))</f>
        <v>0.19000000000232831</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436638.81</v>
      </c>
      <c r="E186" s="2">
        <v>0</v>
      </c>
      <c r="F186" s="2">
        <v>0</v>
      </c>
      <c r="G186" s="3">
        <f t="shared" si="6"/>
        <v>161556.3597</v>
      </c>
      <c r="H186" s="3">
        <f t="shared" si="7"/>
        <v>0.19000000000232831</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65102.14</v>
      </c>
      <c r="D190" s="2">
        <f>'PR-RAS'!E194</f>
        <v>60065.57</v>
      </c>
      <c r="E190" s="2">
        <v>0</v>
      </c>
      <c r="F190" s="2">
        <v>0</v>
      </c>
      <c r="G190" s="3">
        <f t="shared" si="0"/>
        <v>35009.089919999999</v>
      </c>
      <c r="H190" s="3">
        <f t="shared" si="1"/>
        <v>0.56999999999970896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8245.84</v>
      </c>
      <c r="D191" s="2">
        <f>'PR-RAS'!E195</f>
        <v>8938.02</v>
      </c>
      <c r="E191" s="2">
        <v>0</v>
      </c>
      <c r="F191" s="2">
        <v>0</v>
      </c>
      <c r="G191" s="3">
        <f t="shared" si="0"/>
        <v>4963.1572000000006</v>
      </c>
      <c r="H191" s="3">
        <f t="shared" si="1"/>
        <v>0.18000000000029104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27932.06</v>
      </c>
      <c r="D192" s="2">
        <f>'PR-RAS'!E196</f>
        <v>25596.49</v>
      </c>
      <c r="E192" s="2">
        <v>0</v>
      </c>
      <c r="F192" s="2">
        <v>0</v>
      </c>
      <c r="G192" s="3">
        <f t="shared" si="0"/>
        <v>15112.882640000002</v>
      </c>
      <c r="H192" s="3">
        <f t="shared" si="1"/>
        <v>0.55000000000291038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23589.71</v>
      </c>
      <c r="D193" s="2">
        <f>'PR-RAS'!E197</f>
        <v>6556.87</v>
      </c>
      <c r="E193" s="2">
        <v>0</v>
      </c>
      <c r="F193" s="2">
        <v>0</v>
      </c>
      <c r="G193" s="3">
        <f t="shared" si="0"/>
        <v>7047.0623999999998</v>
      </c>
      <c r="H193" s="3">
        <f t="shared" si="1"/>
        <v>0.42000000000098225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2964.65</v>
      </c>
      <c r="D194" s="2">
        <f>'PR-RAS'!E198</f>
        <v>3179.5</v>
      </c>
      <c r="E194" s="2">
        <v>0</v>
      </c>
      <c r="F194" s="2">
        <v>0</v>
      </c>
      <c r="G194" s="3">
        <f t="shared" si="0"/>
        <v>1799.4644499999999</v>
      </c>
      <c r="H194" s="3">
        <f t="shared" si="1"/>
        <v>0.84999999999990905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963.73</v>
      </c>
      <c r="D195" s="2">
        <f>'PR-RAS'!E199</f>
        <v>3291.27</v>
      </c>
      <c r="E195" s="2">
        <v>0</v>
      </c>
      <c r="F195" s="2">
        <v>0</v>
      </c>
      <c r="G195" s="3">
        <f t="shared" si="0"/>
        <v>1463.9763800000001</v>
      </c>
      <c r="H195" s="3">
        <f t="shared" si="1"/>
        <v>0.53999999999996362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157.63</v>
      </c>
      <c r="D196" s="2">
        <f>'PR-RAS'!E200</f>
        <v>9435.7099999999991</v>
      </c>
      <c r="E196" s="2">
        <v>0</v>
      </c>
      <c r="F196" s="2">
        <v>0</v>
      </c>
      <c r="G196" s="3">
        <f t="shared" si="0"/>
        <v>3710.6647499999999</v>
      </c>
      <c r="H196" s="3">
        <f t="shared" si="1"/>
        <v>0.66000000000087766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1248.52</v>
      </c>
      <c r="D197" s="2">
        <f>'PR-RAS'!E201</f>
        <v>3067.71</v>
      </c>
      <c r="E197" s="2">
        <v>0</v>
      </c>
      <c r="F197" s="2">
        <v>0</v>
      </c>
      <c r="G197" s="3">
        <f t="shared" si="0"/>
        <v>1447.2522400000003</v>
      </c>
      <c r="H197" s="3">
        <f t="shared" si="1"/>
        <v>0.76999999999998181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19954.760000000002</v>
      </c>
      <c r="D198" s="2">
        <f>'PR-RAS'!E202</f>
        <v>26536.06</v>
      </c>
      <c r="E198" s="2">
        <v>0</v>
      </c>
      <c r="F198" s="2">
        <v>0</v>
      </c>
      <c r="G198" s="3">
        <f t="shared" si="0"/>
        <v>14386.295360000002</v>
      </c>
      <c r="H198" s="3">
        <f t="shared" si="1"/>
        <v>0.2999999999992724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19954.760000000002</v>
      </c>
      <c r="D212" s="2">
        <f>'PR-RAS'!E216</f>
        <v>26536.06</v>
      </c>
      <c r="E212" s="2">
        <v>0</v>
      </c>
      <c r="F212" s="2">
        <v>0</v>
      </c>
      <c r="G212" s="3">
        <f t="shared" si="0"/>
        <v>15408.671680000001</v>
      </c>
      <c r="H212" s="3">
        <f t="shared" si="1"/>
        <v>0.2999999999992724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19801.060000000001</v>
      </c>
      <c r="D213" s="2">
        <f>'PR-RAS'!E217</f>
        <v>26320.75</v>
      </c>
      <c r="E213" s="2">
        <v>0</v>
      </c>
      <c r="F213" s="2">
        <v>0</v>
      </c>
      <c r="G213" s="3">
        <f t="shared" si="0"/>
        <v>15357.822719999998</v>
      </c>
      <c r="H213" s="3">
        <f t="shared" si="1"/>
        <v>0.31000000000130967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153.69999999999999</v>
      </c>
      <c r="D215" s="2">
        <f>'PR-RAS'!E219</f>
        <v>215.31</v>
      </c>
      <c r="E215" s="2">
        <v>0</v>
      </c>
      <c r="F215" s="2">
        <v>0</v>
      </c>
      <c r="G215" s="3">
        <f t="shared" si="0"/>
        <v>125.04447999999998</v>
      </c>
      <c r="H215" s="3">
        <f t="shared" si="1"/>
        <v>0.61000000000001364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262791.15999999997</v>
      </c>
      <c r="D226" s="2">
        <f>'PR-RAS'!E230</f>
        <v>0</v>
      </c>
      <c r="E226" s="2">
        <v>0</v>
      </c>
      <c r="F226" s="2">
        <v>0</v>
      </c>
      <c r="G226" s="3">
        <f t="shared" si="0"/>
        <v>59128.010999999999</v>
      </c>
      <c r="H226" s="3">
        <f t="shared" si="1"/>
        <v>0.15999999997438863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262791.15999999997</v>
      </c>
      <c r="D253" s="2">
        <f>'PR-RAS'!E257</f>
        <v>0</v>
      </c>
      <c r="E253" s="2">
        <v>0</v>
      </c>
      <c r="F253" s="2">
        <v>0</v>
      </c>
      <c r="G253" s="3">
        <f t="shared" si="0"/>
        <v>66223.372319999995</v>
      </c>
      <c r="H253" s="3">
        <f t="shared" si="1"/>
        <v>0.15999999997438863</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262791.15999999997</v>
      </c>
      <c r="D256" s="2">
        <f>'PR-RAS'!E260</f>
        <v>0</v>
      </c>
      <c r="E256" s="2">
        <v>0</v>
      </c>
      <c r="F256" s="2">
        <v>0</v>
      </c>
      <c r="G256" s="3">
        <f t="shared" si="0"/>
        <v>67011.74579999999</v>
      </c>
      <c r="H256" s="3">
        <f t="shared" si="1"/>
        <v>0.15999999997438863</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9544.08</v>
      </c>
      <c r="D258" s="2">
        <f>'PR-RAS'!E262</f>
        <v>59148.91</v>
      </c>
      <c r="E258" s="2">
        <v>0</v>
      </c>
      <c r="F258" s="2">
        <v>0</v>
      </c>
      <c r="G258" s="3">
        <f t="shared" si="0"/>
        <v>32855.368300000002</v>
      </c>
      <c r="H258" s="3">
        <f t="shared" si="1"/>
        <v>0.16999999999643478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9544.08</v>
      </c>
      <c r="D265" s="2">
        <f>'PR-RAS'!E269</f>
        <v>59148.91</v>
      </c>
      <c r="E265" s="2">
        <v>0</v>
      </c>
      <c r="F265" s="2">
        <v>0</v>
      </c>
      <c r="G265" s="3">
        <f t="shared" si="0"/>
        <v>33750.261600000005</v>
      </c>
      <c r="H265" s="3">
        <f t="shared" si="1"/>
        <v>0.16999999999643478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9544.08</v>
      </c>
      <c r="D266" s="2">
        <f>'PR-RAS'!E270</f>
        <v>59148.91</v>
      </c>
      <c r="E266" s="2">
        <v>0</v>
      </c>
      <c r="F266" s="2">
        <v>0</v>
      </c>
      <c r="G266" s="3">
        <f t="shared" si="0"/>
        <v>33878.103500000005</v>
      </c>
      <c r="H266" s="3">
        <f t="shared" si="1"/>
        <v>0.16999999999643478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860</v>
      </c>
      <c r="D269" s="2">
        <f>'PR-RAS'!E273</f>
        <v>331.83</v>
      </c>
      <c r="E269" s="2">
        <v>0</v>
      </c>
      <c r="F269" s="2">
        <v>0</v>
      </c>
      <c r="G269" s="3">
        <f t="shared" si="0"/>
        <v>408.34087999999997</v>
      </c>
      <c r="H269" s="3">
        <f t="shared" si="1"/>
        <v>0.17000000000001592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860</v>
      </c>
      <c r="D279" s="2">
        <f>'PR-RAS'!E283</f>
        <v>331.83</v>
      </c>
      <c r="E279" s="2">
        <v>0</v>
      </c>
      <c r="F279" s="2">
        <v>0</v>
      </c>
      <c r="G279" s="3">
        <f t="shared" si="12"/>
        <v>423.57747999999998</v>
      </c>
      <c r="H279" s="3">
        <f t="shared" si="13"/>
        <v>0.17000000000001592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260</v>
      </c>
      <c r="D283" s="2">
        <f>'PR-RAS'!E287</f>
        <v>331.83</v>
      </c>
      <c r="E283" s="2">
        <v>0</v>
      </c>
      <c r="F283" s="2">
        <v>0</v>
      </c>
      <c r="G283" s="3">
        <f t="shared" si="12"/>
        <v>260.47211999999996</v>
      </c>
      <c r="H283" s="3">
        <f t="shared" si="13"/>
        <v>0.17000000000001592</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600</v>
      </c>
      <c r="D284" s="2">
        <f>'PR-RAS'!E288</f>
        <v>0</v>
      </c>
      <c r="E284" s="2">
        <v>0</v>
      </c>
      <c r="F284" s="2">
        <v>0</v>
      </c>
      <c r="G284" s="3">
        <f t="shared" si="12"/>
        <v>169.79999999999998</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10677820.370000001</v>
      </c>
      <c r="D295" s="2">
        <f>'PR-RAS'!E299</f>
        <v>11559795.119999999</v>
      </c>
      <c r="E295" s="2">
        <v>0</v>
      </c>
      <c r="F295" s="2">
        <v>0</v>
      </c>
      <c r="G295" s="3">
        <f t="shared" si="12"/>
        <v>9936438.7193399984</v>
      </c>
      <c r="H295" s="3">
        <f t="shared" si="13"/>
        <v>0.49000000022351742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429040.02999999933</v>
      </c>
      <c r="D296" s="2">
        <f>'PR-RAS'!E300</f>
        <v>197916.74000000022</v>
      </c>
      <c r="E296" s="2">
        <v>0</v>
      </c>
      <c r="F296" s="2">
        <v>0</v>
      </c>
      <c r="G296" s="3">
        <f t="shared" si="12"/>
        <v>243337.68544999993</v>
      </c>
      <c r="H296" s="3">
        <f t="shared" si="13"/>
        <v>0.28999999910593033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2764.46</v>
      </c>
      <c r="E299" s="2">
        <v>0</v>
      </c>
      <c r="F299" s="2">
        <v>0</v>
      </c>
      <c r="G299" s="3">
        <f t="shared" si="12"/>
        <v>1647.61816</v>
      </c>
      <c r="H299" s="3">
        <f t="shared" si="13"/>
        <v>0.46000000000003638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1295391.53</v>
      </c>
      <c r="D300" s="2">
        <f>'PR-RAS'!E304</f>
        <v>2314622.85</v>
      </c>
      <c r="E300" s="2">
        <v>0</v>
      </c>
      <c r="F300" s="2">
        <v>0</v>
      </c>
      <c r="G300" s="3">
        <f t="shared" si="12"/>
        <v>1771466.53177</v>
      </c>
      <c r="H300" s="3">
        <f t="shared" si="13"/>
        <v>0.61999999987892807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4135.74</v>
      </c>
      <c r="D301" s="2">
        <f>'PR-RAS'!E305</f>
        <v>217.46</v>
      </c>
      <c r="E301" s="2">
        <v>0</v>
      </c>
      <c r="F301" s="2">
        <v>0</v>
      </c>
      <c r="G301" s="3">
        <f t="shared" si="12"/>
        <v>1371.1979999999999</v>
      </c>
      <c r="H301" s="3">
        <f t="shared" si="13"/>
        <v>0.72000000000022624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1099012.0900000001</v>
      </c>
      <c r="D302" s="2">
        <f>'PR-RAS'!E306</f>
        <v>800054.16</v>
      </c>
      <c r="E302" s="2">
        <v>0</v>
      </c>
      <c r="F302" s="2">
        <v>0</v>
      </c>
      <c r="G302" s="3">
        <f t="shared" si="12"/>
        <v>812435.24341</v>
      </c>
      <c r="H302" s="3">
        <f t="shared" si="13"/>
        <v>0.25000000011641532</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236928.34999999998</v>
      </c>
      <c r="D355" s="2">
        <f>'PR-RAS'!E360</f>
        <v>1510264.65</v>
      </c>
      <c r="E355" s="2">
        <v>0</v>
      </c>
      <c r="F355" s="2">
        <v>0</v>
      </c>
      <c r="G355" s="3">
        <f t="shared" si="12"/>
        <v>1153140.0081</v>
      </c>
      <c r="H355" s="3">
        <f t="shared" si="13"/>
        <v>0.70000000006984919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236928.34999999998</v>
      </c>
      <c r="D368" s="2">
        <f>'PR-RAS'!E373</f>
        <v>1028068.3</v>
      </c>
      <c r="E368" s="2">
        <v>0</v>
      </c>
      <c r="F368" s="2">
        <v>0</v>
      </c>
      <c r="G368" s="3">
        <f t="shared" si="12"/>
        <v>841554.83665000007</v>
      </c>
      <c r="H368" s="3">
        <f t="shared" si="13"/>
        <v>0.65000000002328306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193323.34999999998</v>
      </c>
      <c r="D374" s="2">
        <f>'PR-RAS'!E379</f>
        <v>1028068.3</v>
      </c>
      <c r="E374" s="2">
        <v>0</v>
      </c>
      <c r="F374" s="2">
        <v>0</v>
      </c>
      <c r="G374" s="3">
        <f t="shared" si="12"/>
        <v>839048.56135000009</v>
      </c>
      <c r="H374" s="3">
        <f t="shared" si="13"/>
        <v>0.65000000002328306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21019.17</v>
      </c>
      <c r="D375" s="2">
        <f>'PR-RAS'!E380</f>
        <v>34602.879999999997</v>
      </c>
      <c r="E375" s="2">
        <v>0</v>
      </c>
      <c r="F375" s="2">
        <v>0</v>
      </c>
      <c r="G375" s="3">
        <f t="shared" si="12"/>
        <v>33744.123820000001</v>
      </c>
      <c r="H375" s="3">
        <f t="shared" si="13"/>
        <v>0.29000000000087311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2830.94</v>
      </c>
      <c r="D376" s="2">
        <f>'PR-RAS'!E381</f>
        <v>5042.4799999999996</v>
      </c>
      <c r="E376" s="2">
        <v>0</v>
      </c>
      <c r="F376" s="2">
        <v>0</v>
      </c>
      <c r="G376" s="3">
        <f t="shared" si="12"/>
        <v>4843.4624999999996</v>
      </c>
      <c r="H376" s="3">
        <f t="shared" si="13"/>
        <v>0.53999999999950887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169006.59</v>
      </c>
      <c r="D378" s="2">
        <f>'PR-RAS'!E383</f>
        <v>988193.04</v>
      </c>
      <c r="E378" s="2">
        <v>0</v>
      </c>
      <c r="F378" s="2">
        <v>0</v>
      </c>
      <c r="G378" s="3">
        <f t="shared" si="12"/>
        <v>808813.03659000003</v>
      </c>
      <c r="H378" s="3">
        <f t="shared" si="13"/>
        <v>0.45000000004074536</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466.65</v>
      </c>
      <c r="D381" s="2">
        <f>'PR-RAS'!E386</f>
        <v>229.9</v>
      </c>
      <c r="E381" s="2">
        <v>0</v>
      </c>
      <c r="F381" s="2">
        <v>0</v>
      </c>
      <c r="G381" s="3">
        <f t="shared" si="12"/>
        <v>352.05100000000004</v>
      </c>
      <c r="H381" s="3">
        <f t="shared" si="13"/>
        <v>0.45000000000001705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43605</v>
      </c>
      <c r="D383" s="2">
        <f>'PR-RAS'!E388</f>
        <v>0</v>
      </c>
      <c r="E383" s="2">
        <v>0</v>
      </c>
      <c r="F383" s="2">
        <v>0</v>
      </c>
      <c r="G383" s="3">
        <f t="shared" si="12"/>
        <v>16657.11</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43605</v>
      </c>
      <c r="D384" s="2">
        <f>'PR-RAS'!E389</f>
        <v>0</v>
      </c>
      <c r="E384" s="2">
        <v>0</v>
      </c>
      <c r="F384" s="2">
        <v>0</v>
      </c>
      <c r="G384" s="3">
        <f t="shared" si="12"/>
        <v>16700.715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482196.35</v>
      </c>
      <c r="E407" s="2">
        <v>0</v>
      </c>
      <c r="F407" s="2">
        <v>0</v>
      </c>
      <c r="G407" s="3">
        <f t="shared" si="12"/>
        <v>391543.4362</v>
      </c>
      <c r="H407" s="3">
        <f t="shared" si="13"/>
        <v>0.34999999997671694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482196.35</v>
      </c>
      <c r="E408" s="2">
        <v>0</v>
      </c>
      <c r="F408" s="2">
        <v>0</v>
      </c>
      <c r="G408" s="3">
        <f t="shared" si="12"/>
        <v>392507.82889999996</v>
      </c>
      <c r="H408" s="3">
        <f t="shared" si="13"/>
        <v>0.34999999997671694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236928.34999999998</v>
      </c>
      <c r="D413" s="2">
        <f>'PR-RAS'!E418</f>
        <v>1510264.65</v>
      </c>
      <c r="E413" s="2">
        <v>0</v>
      </c>
      <c r="F413" s="2">
        <v>0</v>
      </c>
      <c r="G413" s="3">
        <f t="shared" si="12"/>
        <v>1342072.5517999998</v>
      </c>
      <c r="H413" s="3">
        <f t="shared" si="13"/>
        <v>0.70000000006984919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1041014.5</v>
      </c>
      <c r="D415" s="2">
        <f>'PR-RAS'!E420</f>
        <v>848902.82</v>
      </c>
      <c r="E415" s="2">
        <v>0</v>
      </c>
      <c r="F415" s="2">
        <v>0</v>
      </c>
      <c r="G415" s="3">
        <f t="shared" si="12"/>
        <v>1133871.5379599999</v>
      </c>
      <c r="H415" s="3">
        <f t="shared" si="13"/>
        <v>0.68000000005122274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15410.32</v>
      </c>
      <c r="D416" s="2">
        <f>'PR-RAS'!E421</f>
        <v>15410.32</v>
      </c>
      <c r="E416" s="2">
        <v>0</v>
      </c>
      <c r="F416" s="2">
        <v>0</v>
      </c>
      <c r="G416" s="3">
        <f t="shared" si="12"/>
        <v>19185.848399999999</v>
      </c>
      <c r="H416" s="3">
        <f t="shared" si="13"/>
        <v>0.63999999999941792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11106860.4</v>
      </c>
      <c r="D417" s="2">
        <f>'PR-RAS'!E422</f>
        <v>11757711.859999999</v>
      </c>
      <c r="E417" s="2">
        <v>0</v>
      </c>
      <c r="F417" s="2">
        <v>0</v>
      </c>
      <c r="G417" s="3">
        <f t="shared" si="12"/>
        <v>14402870.193919998</v>
      </c>
      <c r="H417" s="3">
        <f t="shared" si="13"/>
        <v>0.54000000096857548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10914748.720000001</v>
      </c>
      <c r="D418" s="2">
        <f>'PR-RAS'!E423</f>
        <v>13070059.77</v>
      </c>
      <c r="E418" s="2">
        <v>0</v>
      </c>
      <c r="F418" s="2">
        <v>0</v>
      </c>
      <c r="G418" s="3">
        <f t="shared" si="12"/>
        <v>15451880.064419998</v>
      </c>
      <c r="H418" s="3">
        <f t="shared" si="13"/>
        <v>0.50999999977648258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192111.6799999997</v>
      </c>
      <c r="D419" s="2">
        <f>'PR-RAS'!E424</f>
        <v>0</v>
      </c>
      <c r="E419" s="2">
        <v>0</v>
      </c>
      <c r="F419" s="2">
        <v>0</v>
      </c>
      <c r="G419" s="3">
        <f t="shared" si="12"/>
        <v>80302.682239999878</v>
      </c>
      <c r="H419" s="3">
        <f t="shared" si="13"/>
        <v>0.32000000029802322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1312347.9100000001</v>
      </c>
      <c r="E420" s="2">
        <v>0</v>
      </c>
      <c r="F420" s="2">
        <v>0</v>
      </c>
      <c r="G420" s="3">
        <f t="shared" si="12"/>
        <v>1099747.5485800002</v>
      </c>
      <c r="H420" s="3">
        <f t="shared" si="13"/>
        <v>8.9999999850988388E-2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1041014.5</v>
      </c>
      <c r="D422" s="2">
        <f>'PR-RAS'!E427</f>
        <v>851667.27999999991</v>
      </c>
      <c r="E422" s="2">
        <v>0</v>
      </c>
      <c r="F422" s="2">
        <v>0</v>
      </c>
      <c r="G422" s="3">
        <f t="shared" si="12"/>
        <v>1155370.9542599998</v>
      </c>
      <c r="H422" s="3">
        <f t="shared" si="13"/>
        <v>0.77999999991152436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1310801.8500000001</v>
      </c>
      <c r="D423" s="2">
        <f>'PR-RAS'!E428</f>
        <v>2330033.17</v>
      </c>
      <c r="E423" s="2">
        <v>0</v>
      </c>
      <c r="F423" s="2">
        <v>0</v>
      </c>
      <c r="G423" s="3">
        <f t="shared" si="12"/>
        <v>2519706.3761799997</v>
      </c>
      <c r="H423" s="3">
        <f t="shared" si="13"/>
        <v>0.31999999983236194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11106860.4</v>
      </c>
      <c r="D637" s="2">
        <f>'PR-RAS'!E643</f>
        <v>11757711.859999999</v>
      </c>
      <c r="E637" s="2">
        <v>0</v>
      </c>
      <c r="F637" s="2">
        <v>0</v>
      </c>
      <c r="G637" s="3">
        <f t="shared" si="14"/>
        <v>22019772.700319998</v>
      </c>
      <c r="H637" s="3">
        <f t="shared" si="15"/>
        <v>0.54000000096857548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10914748.720000001</v>
      </c>
      <c r="D638" s="2">
        <f>'PR-RAS'!E644</f>
        <v>13070059.77</v>
      </c>
      <c r="E638" s="2">
        <v>0</v>
      </c>
      <c r="F638" s="2">
        <v>0</v>
      </c>
      <c r="G638" s="3">
        <f t="shared" si="14"/>
        <v>23603951.08162</v>
      </c>
      <c r="H638" s="3">
        <f t="shared" si="15"/>
        <v>0.50999999977648258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192111.6799999997</v>
      </c>
      <c r="D639" s="2">
        <f>'PR-RAS'!E645</f>
        <v>0</v>
      </c>
      <c r="E639" s="2">
        <v>0</v>
      </c>
      <c r="F639" s="2">
        <v>0</v>
      </c>
      <c r="G639" s="3">
        <f t="shared" si="14"/>
        <v>122567.25183999981</v>
      </c>
      <c r="H639" s="3">
        <f t="shared" si="15"/>
        <v>0.32000000029802322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1312347.9100000001</v>
      </c>
      <c r="E640" s="2">
        <v>0</v>
      </c>
      <c r="F640" s="2">
        <v>0</v>
      </c>
      <c r="G640" s="3">
        <f t="shared" si="14"/>
        <v>1677180.6289800003</v>
      </c>
      <c r="H640" s="3">
        <f t="shared" si="15"/>
        <v>8.9999999850988388E-2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1041014.5</v>
      </c>
      <c r="D642" s="2">
        <f>'PR-RAS'!E648</f>
        <v>851667.27999999991</v>
      </c>
      <c r="E642" s="2">
        <v>0</v>
      </c>
      <c r="F642" s="2">
        <v>0</v>
      </c>
      <c r="G642" s="3">
        <f t="shared" si="14"/>
        <v>1759127.7474599998</v>
      </c>
      <c r="H642" s="3">
        <f t="shared" si="15"/>
        <v>0.77999999991152436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848902.8200000003</v>
      </c>
      <c r="D644" s="2">
        <f>'PR-RAS'!E650</f>
        <v>2164015.19</v>
      </c>
      <c r="E644" s="2">
        <v>0</v>
      </c>
      <c r="F644" s="2">
        <v>0</v>
      </c>
      <c r="G644" s="3">
        <f t="shared" si="14"/>
        <v>3328768.0476000002</v>
      </c>
      <c r="H644" s="3">
        <f t="shared" si="15"/>
        <v>0.36999999964609742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801228.3</v>
      </c>
      <c r="D646" s="2">
        <f>'PR-RAS'!E653</f>
        <v>962468.34</v>
      </c>
      <c r="E646" s="2">
        <v>0</v>
      </c>
      <c r="F646" s="2">
        <v>0</v>
      </c>
      <c r="G646" s="3">
        <f t="shared" si="14"/>
        <v>1758376.4121000001</v>
      </c>
      <c r="H646" s="3">
        <f t="shared" si="15"/>
        <v>0.64000000001396984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21176431.77</v>
      </c>
      <c r="D647" s="2">
        <f>'PR-RAS'!E654</f>
        <v>25603715.57</v>
      </c>
      <c r="E647" s="2">
        <v>0</v>
      </c>
      <c r="F647" s="2">
        <v>0</v>
      </c>
      <c r="G647" s="3">
        <f t="shared" si="14"/>
        <v>46759975.439860001</v>
      </c>
      <c r="H647" s="3">
        <f t="shared" si="15"/>
        <v>0.66000000014901161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21015191.73</v>
      </c>
      <c r="D648" s="2">
        <f>'PR-RAS'!E655</f>
        <v>24643099.190000001</v>
      </c>
      <c r="E648" s="2">
        <v>0</v>
      </c>
      <c r="F648" s="2">
        <v>0</v>
      </c>
      <c r="G648" s="3">
        <f t="shared" si="14"/>
        <v>45484999.40117</v>
      </c>
      <c r="H648" s="3">
        <f t="shared" si="15"/>
        <v>0.46000000089406967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962468.33999999985</v>
      </c>
      <c r="D649" s="2">
        <f>'PR-RAS'!E656</f>
        <v>1923084.7199999988</v>
      </c>
      <c r="E649" s="2">
        <v>0</v>
      </c>
      <c r="F649" s="2">
        <v>0</v>
      </c>
      <c r="G649" s="3">
        <f t="shared" si="14"/>
        <v>3115997.2814399987</v>
      </c>
      <c r="H649" s="3">
        <f t="shared" si="15"/>
        <v>0.62000000104308128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251</v>
      </c>
      <c r="D651" s="2">
        <f>'PR-RAS'!E658</f>
        <v>260</v>
      </c>
      <c r="E651" s="2">
        <v>0</v>
      </c>
      <c r="F651" s="2">
        <v>0</v>
      </c>
      <c r="G651" s="3">
        <f t="shared" si="14"/>
        <v>501.15000000000003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247</v>
      </c>
      <c r="D653" s="2">
        <f>'PR-RAS'!E660</f>
        <v>244</v>
      </c>
      <c r="E653" s="2">
        <v>0</v>
      </c>
      <c r="F653" s="2">
        <v>0</v>
      </c>
      <c r="G653" s="3">
        <f t="shared" si="14"/>
        <v>479.22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103336.57</v>
      </c>
      <c r="D670" s="2">
        <f>'PR-RAS'!E677</f>
        <v>0</v>
      </c>
      <c r="E670" s="2">
        <v>0</v>
      </c>
      <c r="F670" s="2">
        <v>0</v>
      </c>
      <c r="G670" s="3">
        <f t="shared" si="14"/>
        <v>69132.165330000003</v>
      </c>
      <c r="H670" s="3">
        <f t="shared" si="15"/>
        <v>0.42999999999301508</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834.31</v>
      </c>
      <c r="D676" s="2">
        <f>'PR-RAS'!E683</f>
        <v>0</v>
      </c>
      <c r="E676" s="2">
        <v>0</v>
      </c>
      <c r="F676" s="2">
        <v>0</v>
      </c>
      <c r="G676" s="3">
        <f t="shared" si="14"/>
        <v>563.15925000000004</v>
      </c>
      <c r="H676" s="3">
        <f t="shared" si="15"/>
        <v>0.30999999999994543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1100230.33</v>
      </c>
      <c r="D699" s="2">
        <f>'PR-RAS'!E706</f>
        <v>305312.32</v>
      </c>
      <c r="E699" s="2">
        <v>0</v>
      </c>
      <c r="F699" s="2">
        <v>0</v>
      </c>
      <c r="G699" s="3">
        <f t="shared" si="14"/>
        <v>1194176.7690600001</v>
      </c>
      <c r="H699" s="3">
        <f t="shared" si="15"/>
        <v>0.65000000008149073</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1507413.91</v>
      </c>
      <c r="D717" s="2">
        <f>'PR-RAS'!E724</f>
        <v>1564790.58</v>
      </c>
      <c r="E717" s="2">
        <v>0</v>
      </c>
      <c r="F717" s="2">
        <v>0</v>
      </c>
      <c r="G717" s="3">
        <f t="shared" si="14"/>
        <v>3320088.4701200002</v>
      </c>
      <c r="H717" s="3">
        <f t="shared" si="15"/>
        <v>0.51000000000931323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90370.38</v>
      </c>
      <c r="D719" s="2">
        <f>'PR-RAS'!E726</f>
        <v>0</v>
      </c>
      <c r="E719" s="2">
        <v>0</v>
      </c>
      <c r="F719" s="2">
        <v>0</v>
      </c>
      <c r="G719" s="3">
        <f t="shared" si="14"/>
        <v>64885.932840000001</v>
      </c>
      <c r="H719" s="3">
        <f t="shared" si="15"/>
        <v>0.38000000000465661</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4684.6000000000004</v>
      </c>
      <c r="D725" s="2">
        <f>'PR-RAS'!E732</f>
        <v>13981.59</v>
      </c>
      <c r="E725" s="2">
        <v>0</v>
      </c>
      <c r="F725" s="2">
        <v>0</v>
      </c>
      <c r="G725" s="3">
        <f t="shared" si="14"/>
        <v>23636.992719999998</v>
      </c>
      <c r="H725" s="3">
        <f t="shared" si="15"/>
        <v>0.80999999999949068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3606.23</v>
      </c>
      <c r="D726" s="2">
        <f>'PR-RAS'!E733</f>
        <v>8509.16</v>
      </c>
      <c r="E726" s="2">
        <v>0</v>
      </c>
      <c r="F726" s="2">
        <v>0</v>
      </c>
      <c r="G726" s="3">
        <f t="shared" si="14"/>
        <v>14952.798749999998</v>
      </c>
      <c r="H726" s="3">
        <f t="shared" si="15"/>
        <v>0.38999999999987267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140186.65</v>
      </c>
      <c r="D727" s="2">
        <f>'PR-RAS'!E734</f>
        <v>150276.16</v>
      </c>
      <c r="E727" s="2">
        <v>0</v>
      </c>
      <c r="F727" s="2">
        <v>0</v>
      </c>
      <c r="G727" s="3">
        <f t="shared" si="14"/>
        <v>319976.49221999996</v>
      </c>
      <c r="H727" s="3">
        <f t="shared" si="15"/>
        <v>0.51000000000931323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2090.35</v>
      </c>
      <c r="D729" s="2">
        <f>'PR-RAS'!E736</f>
        <v>1864.3</v>
      </c>
      <c r="E729" s="2">
        <v>0</v>
      </c>
      <c r="F729" s="2">
        <v>0</v>
      </c>
      <c r="G729" s="3">
        <f t="shared" si="14"/>
        <v>4236.1956</v>
      </c>
      <c r="H729" s="3">
        <f t="shared" si="15"/>
        <v>0.64999999999986358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1996.21</v>
      </c>
      <c r="D731" s="2">
        <f>'PR-RAS'!E738</f>
        <v>10109.9</v>
      </c>
      <c r="E731" s="2">
        <v>0</v>
      </c>
      <c r="F731" s="2">
        <v>0</v>
      </c>
      <c r="G731" s="3">
        <f t="shared" si="14"/>
        <v>16217.687299999998</v>
      </c>
      <c r="H731" s="3">
        <f t="shared" si="15"/>
        <v>0.31000000000040018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8245.84</v>
      </c>
      <c r="D734" s="2">
        <f>'PR-RAS'!E741</f>
        <v>8938.02</v>
      </c>
      <c r="E734" s="2">
        <v>0</v>
      </c>
      <c r="F734" s="2">
        <v>0</v>
      </c>
      <c r="G734" s="3">
        <f t="shared" si="14"/>
        <v>19147.338039999999</v>
      </c>
      <c r="H734" s="3">
        <f t="shared" si="15"/>
        <v>0.18000000000029104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3644.48</v>
      </c>
      <c r="D735" s="2">
        <f>'PR-RAS'!E742</f>
        <v>941.16</v>
      </c>
      <c r="E735" s="2">
        <v>0</v>
      </c>
      <c r="F735" s="2">
        <v>0</v>
      </c>
      <c r="G735" s="3">
        <f t="shared" si="14"/>
        <v>4056.6712000000002</v>
      </c>
      <c r="H735" s="3">
        <f t="shared" si="15"/>
        <v>0.63999999999998636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3153.27</v>
      </c>
      <c r="E737" s="2">
        <v>0</v>
      </c>
      <c r="F737" s="2">
        <v>0</v>
      </c>
      <c r="G737" s="3">
        <f t="shared" si="28"/>
        <v>4641.6134400000001</v>
      </c>
      <c r="H737" s="3">
        <f t="shared" si="29"/>
        <v>0.26999999999998181</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9544.08</v>
      </c>
      <c r="D839" s="2">
        <f>'PR-RAS'!E846</f>
        <v>59148.91</v>
      </c>
      <c r="E839" s="2">
        <v>0</v>
      </c>
      <c r="F839" s="2">
        <v>0</v>
      </c>
      <c r="G839" s="3">
        <f t="shared" si="34"/>
        <v>107131.5122</v>
      </c>
      <c r="H839" s="3">
        <f t="shared" si="35"/>
        <v>0.16999999999643478</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4572801.58</v>
      </c>
      <c r="D1011" s="7">
        <f>BILANCA!E6</f>
        <v>7731964.0900000017</v>
      </c>
      <c r="E1011" s="7">
        <v>0</v>
      </c>
      <c r="F1011" s="7">
        <v>0</v>
      </c>
      <c r="G1011" s="8">
        <f t="shared" ref="G1011:G1306" si="38">B1011/1000*C1011+B1011/500*D1011</f>
        <v>20036.729760000006</v>
      </c>
      <c r="H1011" s="8">
        <f t="shared" si="35"/>
        <v>0.51000000163912773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2289232.4700000007</v>
      </c>
      <c r="D1012" s="2">
        <f>BILANCA!E7</f>
        <v>3454399.4600000004</v>
      </c>
      <c r="E1012" s="2">
        <v>0</v>
      </c>
      <c r="F1012" s="2">
        <v>0</v>
      </c>
      <c r="G1012" s="3">
        <f t="shared" si="38"/>
        <v>18396.062780000004</v>
      </c>
      <c r="H1012" s="3">
        <f t="shared" si="35"/>
        <v>0.93000000109896064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15810.6</v>
      </c>
      <c r="D1013" s="2">
        <f>BILANCA!E8</f>
        <v>15810.6</v>
      </c>
      <c r="E1013" s="2">
        <v>0</v>
      </c>
      <c r="F1013" s="2">
        <v>0</v>
      </c>
      <c r="G1013" s="3">
        <f t="shared" si="38"/>
        <v>142.2954</v>
      </c>
      <c r="H1013" s="3">
        <f t="shared" si="35"/>
        <v>0.7999999999992724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15810.6</v>
      </c>
      <c r="D1015" s="2">
        <f>BILANCA!E10</f>
        <v>15810.6</v>
      </c>
      <c r="E1015" s="2">
        <v>0</v>
      </c>
      <c r="F1015" s="2">
        <v>0</v>
      </c>
      <c r="G1015" s="3">
        <f t="shared" si="38"/>
        <v>237.15899999999999</v>
      </c>
      <c r="H1015" s="3">
        <f t="shared" si="35"/>
        <v>0.7999999999992724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1541377.7700000007</v>
      </c>
      <c r="D1017" s="2">
        <f>BILANCA!E12</f>
        <v>1319175.9300000004</v>
      </c>
      <c r="E1017" s="2">
        <v>0</v>
      </c>
      <c r="F1017" s="2">
        <v>0</v>
      </c>
      <c r="G1017" s="3">
        <f t="shared" si="38"/>
        <v>29258.107410000011</v>
      </c>
      <c r="H1017" s="3">
        <f t="shared" si="35"/>
        <v>0.29999999888241291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697636.12</v>
      </c>
      <c r="D1018" s="2">
        <f>BILANCA!E13</f>
        <v>676261.04</v>
      </c>
      <c r="E1018" s="2">
        <v>0</v>
      </c>
      <c r="F1018" s="2">
        <v>0</v>
      </c>
      <c r="G1018" s="3">
        <f t="shared" si="38"/>
        <v>16401.265600000002</v>
      </c>
      <c r="H1018" s="3">
        <f t="shared" si="35"/>
        <v>0.16000000003259629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1710006.24</v>
      </c>
      <c r="D1020" s="2">
        <f>BILANCA!E15</f>
        <v>1710006.24</v>
      </c>
      <c r="E1020" s="2">
        <v>0</v>
      </c>
      <c r="F1020" s="2">
        <v>0</v>
      </c>
      <c r="G1020" s="3">
        <f t="shared" si="38"/>
        <v>51300.1872</v>
      </c>
      <c r="H1020" s="3">
        <f t="shared" si="35"/>
        <v>0.47999999998137355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1012370.12</v>
      </c>
      <c r="D1023" s="2">
        <f>BILANCA!E18</f>
        <v>1033745.2</v>
      </c>
      <c r="E1023" s="2">
        <v>0</v>
      </c>
      <c r="F1023" s="2">
        <v>0</v>
      </c>
      <c r="G1023" s="3">
        <f t="shared" si="38"/>
        <v>40038.186759999997</v>
      </c>
      <c r="H1023" s="3">
        <f t="shared" si="35"/>
        <v>0.31999999994877726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799181.06000000052</v>
      </c>
      <c r="D1024" s="2">
        <f>BILANCA!E19</f>
        <v>607075.30000000028</v>
      </c>
      <c r="E1024" s="2">
        <v>0</v>
      </c>
      <c r="F1024" s="2">
        <v>0</v>
      </c>
      <c r="G1024" s="3">
        <f t="shared" si="38"/>
        <v>28186.643240000016</v>
      </c>
      <c r="H1024" s="3">
        <f t="shared" si="35"/>
        <v>0.36000000080093741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1138468.1100000001</v>
      </c>
      <c r="D1025" s="2">
        <f>BILANCA!E20</f>
        <v>1173070.99</v>
      </c>
      <c r="E1025" s="2">
        <v>0</v>
      </c>
      <c r="F1025" s="2">
        <v>0</v>
      </c>
      <c r="G1025" s="3">
        <f t="shared" si="38"/>
        <v>52269.15135</v>
      </c>
      <c r="H1025" s="3">
        <f t="shared" si="35"/>
        <v>0.12000000011175871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80575.55</v>
      </c>
      <c r="D1026" s="2">
        <f>BILANCA!E21</f>
        <v>85618.03</v>
      </c>
      <c r="E1026" s="2">
        <v>0</v>
      </c>
      <c r="F1026" s="2">
        <v>0</v>
      </c>
      <c r="G1026" s="3">
        <f t="shared" si="38"/>
        <v>4028.9857600000005</v>
      </c>
      <c r="H1026" s="3">
        <f t="shared" si="35"/>
        <v>0.47999999999592546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246347.15</v>
      </c>
      <c r="D1027" s="2">
        <f>BILANCA!E22</f>
        <v>246347.15</v>
      </c>
      <c r="E1027" s="2">
        <v>0</v>
      </c>
      <c r="F1027" s="2">
        <v>0</v>
      </c>
      <c r="G1027" s="3">
        <f t="shared" si="38"/>
        <v>12563.704650000001</v>
      </c>
      <c r="H1027" s="3">
        <f t="shared" si="35"/>
        <v>0.29999999998835847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2626398.2000000002</v>
      </c>
      <c r="D1028" s="2">
        <f>BILANCA!E23</f>
        <v>2702341.24</v>
      </c>
      <c r="E1028" s="2">
        <v>0</v>
      </c>
      <c r="F1028" s="2">
        <v>0</v>
      </c>
      <c r="G1028" s="3">
        <f t="shared" si="38"/>
        <v>144559.45224000001</v>
      </c>
      <c r="H1028" s="3">
        <f t="shared" si="35"/>
        <v>0.44000000040978193</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31342.18</v>
      </c>
      <c r="D1029" s="2">
        <f>BILANCA!E24</f>
        <v>31342.18</v>
      </c>
      <c r="E1029" s="2">
        <v>0</v>
      </c>
      <c r="F1029" s="2">
        <v>0</v>
      </c>
      <c r="G1029" s="3">
        <f t="shared" si="38"/>
        <v>1786.5042599999997</v>
      </c>
      <c r="H1029" s="3">
        <f t="shared" si="35"/>
        <v>0.36000000000058208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132394.71</v>
      </c>
      <c r="D1031" s="2">
        <f>BILANCA!E26</f>
        <v>132624.60999999999</v>
      </c>
      <c r="E1031" s="2">
        <v>0</v>
      </c>
      <c r="F1031" s="2">
        <v>0</v>
      </c>
      <c r="G1031" s="3">
        <f t="shared" si="38"/>
        <v>8350.5225300000002</v>
      </c>
      <c r="H1031" s="3">
        <f t="shared" si="35"/>
        <v>0.68000000002211891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3456344.84</v>
      </c>
      <c r="D1033" s="2">
        <f>BILANCA!E28</f>
        <v>3764268.9</v>
      </c>
      <c r="E1033" s="2">
        <v>0</v>
      </c>
      <c r="F1033" s="2">
        <v>0</v>
      </c>
      <c r="G1033" s="3">
        <f t="shared" si="38"/>
        <v>252652.30072</v>
      </c>
      <c r="H1033" s="3">
        <f t="shared" si="35"/>
        <v>0.26000000024214387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43604.99</v>
      </c>
      <c r="D1034" s="2">
        <f>BILANCA!E29</f>
        <v>34883.99</v>
      </c>
      <c r="E1034" s="2">
        <v>0</v>
      </c>
      <c r="F1034" s="2">
        <v>0</v>
      </c>
      <c r="G1034" s="3">
        <f t="shared" si="38"/>
        <v>2720.9512799999998</v>
      </c>
      <c r="H1034" s="3">
        <f t="shared" si="35"/>
        <v>2.0000000004074536E-2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87372.479999999996</v>
      </c>
      <c r="D1035" s="2">
        <f>BILANCA!E30</f>
        <v>87372.479999999996</v>
      </c>
      <c r="E1035" s="2">
        <v>0</v>
      </c>
      <c r="F1035" s="2">
        <v>0</v>
      </c>
      <c r="G1035" s="3">
        <f t="shared" si="38"/>
        <v>6552.9359999999997</v>
      </c>
      <c r="H1035" s="3">
        <f t="shared" si="35"/>
        <v>0.95999999999185093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43767.49</v>
      </c>
      <c r="D1039" s="2">
        <f>BILANCA!E34</f>
        <v>52488.49</v>
      </c>
      <c r="E1039" s="2">
        <v>0</v>
      </c>
      <c r="F1039" s="2">
        <v>0</v>
      </c>
      <c r="G1039" s="3">
        <f t="shared" si="38"/>
        <v>4313.5896300000004</v>
      </c>
      <c r="H1039" s="3">
        <f t="shared" si="35"/>
        <v>0.97999999999592546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955.6</v>
      </c>
      <c r="D1040" s="2">
        <f>BILANCA!E35</f>
        <v>955.6</v>
      </c>
      <c r="E1040" s="2">
        <v>0</v>
      </c>
      <c r="F1040" s="2">
        <v>0</v>
      </c>
      <c r="G1040" s="3">
        <f t="shared" si="38"/>
        <v>86.003999999999991</v>
      </c>
      <c r="H1040" s="3">
        <f t="shared" si="35"/>
        <v>0.79999999999995453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955.6</v>
      </c>
      <c r="D1042" s="2">
        <f>BILANCA!E37</f>
        <v>955.6</v>
      </c>
      <c r="E1042" s="2">
        <v>0</v>
      </c>
      <c r="F1042" s="2">
        <v>0</v>
      </c>
      <c r="G1042" s="3">
        <f t="shared" si="38"/>
        <v>91.7376</v>
      </c>
      <c r="H1042" s="3">
        <f t="shared" si="35"/>
        <v>0.79999999999995453</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26495.180000000051</v>
      </c>
      <c r="D1057" s="2">
        <f>BILANCA!E52</f>
        <v>28442.010000000126</v>
      </c>
      <c r="E1057" s="2">
        <v>0</v>
      </c>
      <c r="F1057" s="2">
        <v>0</v>
      </c>
      <c r="G1057" s="3">
        <f t="shared" si="38"/>
        <v>3918.8224000000146</v>
      </c>
      <c r="H1057" s="3">
        <f t="shared" si="35"/>
        <v>0.19000000017695129</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26489.21</v>
      </c>
      <c r="D1058" s="2">
        <f>BILANCA!E53</f>
        <v>28436.04</v>
      </c>
      <c r="E1058" s="2">
        <v>0</v>
      </c>
      <c r="F1058" s="2">
        <v>0</v>
      </c>
      <c r="G1058" s="3">
        <f t="shared" si="38"/>
        <v>4001.3419199999998</v>
      </c>
      <c r="H1058" s="3">
        <f t="shared" si="35"/>
        <v>0.25</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630865.92000000004</v>
      </c>
      <c r="D1059" s="2">
        <f>BILANCA!E54</f>
        <v>659677.79</v>
      </c>
      <c r="E1059" s="2">
        <v>0</v>
      </c>
      <c r="F1059" s="2">
        <v>0</v>
      </c>
      <c r="G1059" s="3">
        <f t="shared" si="38"/>
        <v>95560.853500000012</v>
      </c>
      <c r="H1059" s="3">
        <f t="shared" si="35"/>
        <v>0.28999999992083758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630859.94999999995</v>
      </c>
      <c r="D1060" s="2">
        <f>BILANCA!E55</f>
        <v>659671.81999999995</v>
      </c>
      <c r="E1060" s="2">
        <v>0</v>
      </c>
      <c r="F1060" s="2">
        <v>0</v>
      </c>
      <c r="G1060" s="3">
        <f t="shared" si="38"/>
        <v>97510.179499999998</v>
      </c>
      <c r="H1060" s="3">
        <f t="shared" si="35"/>
        <v>0.23000000009778887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571625</v>
      </c>
      <c r="D1061" s="2">
        <f>BILANCA!E56</f>
        <v>1966071.35</v>
      </c>
      <c r="E1061" s="2">
        <v>0</v>
      </c>
      <c r="F1061" s="2">
        <v>0</v>
      </c>
      <c r="G1061" s="3">
        <f t="shared" si="38"/>
        <v>229692.15270000001</v>
      </c>
      <c r="H1061" s="3">
        <f t="shared" si="35"/>
        <v>0.35000000009313226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482196.35</v>
      </c>
      <c r="E1062" s="2">
        <v>0</v>
      </c>
      <c r="F1062" s="2">
        <v>0</v>
      </c>
      <c r="G1062" s="3">
        <f t="shared" si="38"/>
        <v>50148.420399999995</v>
      </c>
      <c r="H1062" s="3">
        <f t="shared" si="35"/>
        <v>0.34999999997671694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571625</v>
      </c>
      <c r="D1063" s="2">
        <f>BILANCA!E58</f>
        <v>1483875</v>
      </c>
      <c r="E1063" s="2">
        <v>0</v>
      </c>
      <c r="F1063" s="2">
        <v>0</v>
      </c>
      <c r="G1063" s="3">
        <f t="shared" si="38"/>
        <v>187586.875</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133923.91999999998</v>
      </c>
      <c r="D1068" s="2">
        <f>BILANCA!E63</f>
        <v>124899.57</v>
      </c>
      <c r="E1068" s="2">
        <v>0</v>
      </c>
      <c r="F1068" s="2">
        <v>0</v>
      </c>
      <c r="G1068" s="3">
        <f t="shared" si="38"/>
        <v>22255.937480000001</v>
      </c>
      <c r="H1068" s="3">
        <f t="shared" si="35"/>
        <v>0.51000000000931323</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71235.839999999997</v>
      </c>
      <c r="D1069" s="2">
        <f>BILANCA!E64</f>
        <v>66363.72</v>
      </c>
      <c r="E1069" s="2">
        <v>0</v>
      </c>
      <c r="F1069" s="2">
        <v>0</v>
      </c>
      <c r="G1069" s="3">
        <f t="shared" si="38"/>
        <v>12033.83352</v>
      </c>
      <c r="H1069" s="3">
        <f t="shared" si="35"/>
        <v>0.44000000000232831</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62688.08</v>
      </c>
      <c r="D1073" s="2">
        <f>BILANCA!E68</f>
        <v>58535.85</v>
      </c>
      <c r="E1073" s="2">
        <v>0</v>
      </c>
      <c r="F1073" s="2">
        <v>0</v>
      </c>
      <c r="G1073" s="3">
        <f>B1073/1000*C1073+B1073/500*D1073</f>
        <v>11324.86614</v>
      </c>
      <c r="H1073" s="3">
        <f>ABS(C1073-ROUND(C1073,0))+ABS(D1073-ROUND(D1073,0))</f>
        <v>0.23000000000320142</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2283569.11</v>
      </c>
      <c r="D1074" s="2">
        <f>BILANCA!E69</f>
        <v>4277564.6300000008</v>
      </c>
      <c r="E1074" s="2">
        <v>0</v>
      </c>
      <c r="F1074" s="2">
        <v>0</v>
      </c>
      <c r="G1074" s="3">
        <f t="shared" si="38"/>
        <v>693676.69568000012</v>
      </c>
      <c r="H1074" s="3">
        <f t="shared" si="35"/>
        <v>0.47999999905005097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962468.34000000008</v>
      </c>
      <c r="D1075" s="2">
        <f>BILANCA!E70</f>
        <v>1923084.72</v>
      </c>
      <c r="E1075" s="2">
        <v>0</v>
      </c>
      <c r="F1075" s="2">
        <v>0</v>
      </c>
      <c r="G1075" s="3">
        <f t="shared" si="38"/>
        <v>312561.45569999999</v>
      </c>
      <c r="H1075" s="3">
        <f t="shared" si="35"/>
        <v>0.62000000011175871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952544.39</v>
      </c>
      <c r="D1076" s="2">
        <f>BILANCA!E71</f>
        <v>1906618.03</v>
      </c>
      <c r="E1076" s="2">
        <v>0</v>
      </c>
      <c r="F1076" s="2">
        <v>0</v>
      </c>
      <c r="G1076" s="3">
        <f t="shared" si="38"/>
        <v>314541.5097</v>
      </c>
      <c r="H1076" s="3">
        <f t="shared" si="35"/>
        <v>0.42000000004190952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952439.52</v>
      </c>
      <c r="D1078" s="2">
        <f>BILANCA!E73</f>
        <v>1902222.57</v>
      </c>
      <c r="E1078" s="2">
        <v>0</v>
      </c>
      <c r="F1078" s="2">
        <v>0</v>
      </c>
      <c r="G1078" s="3">
        <f t="shared" si="38"/>
        <v>323468.15688000002</v>
      </c>
      <c r="H1078" s="3">
        <f t="shared" si="35"/>
        <v>0.90999999991618097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104.87</v>
      </c>
      <c r="D1080" s="2">
        <f>BILANCA!E75</f>
        <v>4395.46</v>
      </c>
      <c r="E1080" s="2">
        <v>0</v>
      </c>
      <c r="F1080" s="2">
        <v>0</v>
      </c>
      <c r="G1080" s="3">
        <f t="shared" si="38"/>
        <v>622.70530000000008</v>
      </c>
      <c r="H1080" s="3">
        <f t="shared" si="35"/>
        <v>0.59000000000003183</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9320.39</v>
      </c>
      <c r="D1081" s="2">
        <f>BILANCA!E76</f>
        <v>15005.84</v>
      </c>
      <c r="E1081" s="2">
        <v>0</v>
      </c>
      <c r="F1081" s="2">
        <v>0</v>
      </c>
      <c r="G1081" s="3">
        <f t="shared" si="38"/>
        <v>2792.5769700000001</v>
      </c>
      <c r="H1081" s="3">
        <f t="shared" si="35"/>
        <v>0.5499999999992724</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9320.39</v>
      </c>
      <c r="D1082" s="2">
        <f>BILANCA!E77</f>
        <v>15005.84</v>
      </c>
      <c r="E1082" s="2">
        <v>0</v>
      </c>
      <c r="F1082" s="2">
        <v>0</v>
      </c>
      <c r="G1082" s="3">
        <f t="shared" ref="G1082:G1084" si="39">B1082/1000*C1082+B1082/500*D1082</f>
        <v>2831.90904</v>
      </c>
      <c r="H1082" s="3">
        <f t="shared" ref="H1082:H1084" si="40">ABS(C1082-ROUND(C1082,0))+ABS(D1082-ROUND(D1082,0))</f>
        <v>0.5499999999992724</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584.88</v>
      </c>
      <c r="D1085" s="2">
        <f>BILANCA!E80</f>
        <v>1432.96</v>
      </c>
      <c r="E1085" s="2">
        <v>0</v>
      </c>
      <c r="F1085" s="2">
        <v>0</v>
      </c>
      <c r="G1085" s="3">
        <f t="shared" si="38"/>
        <v>258.81</v>
      </c>
      <c r="H1085" s="3">
        <f t="shared" si="35"/>
        <v>0.15999999999996817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18.68</v>
      </c>
      <c r="D1086" s="2">
        <f>BILANCA!E81</f>
        <v>27.89</v>
      </c>
      <c r="E1086" s="2">
        <v>0</v>
      </c>
      <c r="F1086" s="2">
        <v>0</v>
      </c>
      <c r="G1086" s="3">
        <f t="shared" si="38"/>
        <v>5.6589600000000004</v>
      </c>
      <c r="H1086" s="3">
        <f t="shared" si="35"/>
        <v>0.42999999999999972</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7552.01</v>
      </c>
      <c r="D1087" s="2">
        <f>BILANCA!E82</f>
        <v>21699.83</v>
      </c>
      <c r="E1087" s="2">
        <v>0</v>
      </c>
      <c r="F1087" s="2">
        <v>0</v>
      </c>
      <c r="G1087" s="3">
        <f t="shared" si="38"/>
        <v>3923.2785900000003</v>
      </c>
      <c r="H1087" s="3">
        <f t="shared" si="35"/>
        <v>0.17999999999847205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3458.29</v>
      </c>
      <c r="D1088" s="2">
        <f>BILANCA!E83</f>
        <v>4018.43</v>
      </c>
      <c r="E1088" s="2">
        <v>0</v>
      </c>
      <c r="F1088" s="2">
        <v>0</v>
      </c>
      <c r="G1088" s="3">
        <f t="shared" si="38"/>
        <v>896.62170000000003</v>
      </c>
      <c r="H1088" s="3">
        <f t="shared" si="35"/>
        <v>0.71999999999979991</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1258.04</v>
      </c>
      <c r="D1089" s="2">
        <f>BILANCA!E84</f>
        <v>3000.31</v>
      </c>
      <c r="E1089" s="2">
        <v>0</v>
      </c>
      <c r="F1089" s="2">
        <v>0</v>
      </c>
      <c r="G1089" s="3">
        <f t="shared" si="38"/>
        <v>573.43413999999996</v>
      </c>
      <c r="H1089" s="3">
        <f t="shared" si="35"/>
        <v>0.34999999999990905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2835.68</v>
      </c>
      <c r="D1092" s="2">
        <f>BILANCA!E87</f>
        <v>14681.09</v>
      </c>
      <c r="E1092" s="2">
        <v>0</v>
      </c>
      <c r="F1092" s="2">
        <v>0</v>
      </c>
      <c r="G1092" s="3">
        <f t="shared" si="38"/>
        <v>2640.2245200000002</v>
      </c>
      <c r="H1092" s="3">
        <f t="shared" si="35"/>
        <v>0.41000000000030923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2746.91</v>
      </c>
      <c r="D1124" s="2">
        <f>BILANCA!E119</f>
        <v>2746.91</v>
      </c>
      <c r="E1124" s="2">
        <v>0</v>
      </c>
      <c r="F1124" s="2">
        <v>0</v>
      </c>
      <c r="G1124" s="3">
        <f t="shared" si="38"/>
        <v>939.44322</v>
      </c>
      <c r="H1124" s="3">
        <f t="shared" si="41"/>
        <v>0.18000000000029104</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2746.91</v>
      </c>
      <c r="D1125" s="2">
        <f>BILANCA!E120</f>
        <v>2746.91</v>
      </c>
      <c r="E1125" s="2">
        <v>0</v>
      </c>
      <c r="F1125" s="2">
        <v>0</v>
      </c>
      <c r="G1125" s="3">
        <f t="shared" si="38"/>
        <v>947.6839500000001</v>
      </c>
      <c r="H1125" s="3">
        <f t="shared" si="41"/>
        <v>0.18000000000029104</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2746.91</v>
      </c>
      <c r="D1129" s="2">
        <f>BILANCA!E124</f>
        <v>2746.91</v>
      </c>
      <c r="E1129" s="2">
        <v>0</v>
      </c>
      <c r="F1129" s="2">
        <v>0</v>
      </c>
      <c r="G1129" s="3">
        <f t="shared" si="38"/>
        <v>980.64686999999981</v>
      </c>
      <c r="H1129" s="3">
        <f t="shared" si="41"/>
        <v>0.18000000000029104</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1295391.53</v>
      </c>
      <c r="D1152" s="2">
        <f>BILANCA!E147</f>
        <v>2314622.85</v>
      </c>
      <c r="E1152" s="2">
        <v>0</v>
      </c>
      <c r="F1152" s="2">
        <v>0</v>
      </c>
      <c r="G1152" s="3">
        <f t="shared" si="38"/>
        <v>841298.48665999994</v>
      </c>
      <c r="H1152" s="3">
        <f t="shared" si="41"/>
        <v>0.61999999987892807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1221040.96</v>
      </c>
      <c r="E1155" s="2">
        <v>0</v>
      </c>
      <c r="F1155" s="2">
        <v>0</v>
      </c>
      <c r="G1155" s="3">
        <f t="shared" si="38"/>
        <v>354101.87839999999</v>
      </c>
      <c r="H1155" s="3">
        <f t="shared" si="41"/>
        <v>4.0000000037252903E-2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1221040.96</v>
      </c>
      <c r="E1163" s="2">
        <v>0</v>
      </c>
      <c r="F1163" s="2">
        <v>0</v>
      </c>
      <c r="G1163" s="3">
        <f t="shared" si="38"/>
        <v>373638.53375999996</v>
      </c>
      <c r="H1163" s="3">
        <f t="shared" si="41"/>
        <v>4.0000000037252903E-2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288799.08</v>
      </c>
      <c r="D1164" s="2">
        <f>BILANCA!E159</f>
        <v>288799.08</v>
      </c>
      <c r="E1164" s="2">
        <v>0</v>
      </c>
      <c r="F1164" s="2">
        <v>0</v>
      </c>
      <c r="G1164" s="3">
        <f t="shared" si="38"/>
        <v>133425.17496</v>
      </c>
      <c r="H1164" s="3">
        <f t="shared" si="41"/>
        <v>0.16000000003259629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192243.7</v>
      </c>
      <c r="D1165" s="2">
        <f>BILANCA!E160</f>
        <v>293310.27</v>
      </c>
      <c r="E1165" s="2">
        <v>0</v>
      </c>
      <c r="F1165" s="2">
        <v>0</v>
      </c>
      <c r="G1165" s="3">
        <f t="shared" si="38"/>
        <v>120723.9572</v>
      </c>
      <c r="H1165" s="3">
        <f t="shared" si="41"/>
        <v>0.57000000000698492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4135.74</v>
      </c>
      <c r="D1166" s="2">
        <f>BILANCA!E161</f>
        <v>217.46</v>
      </c>
      <c r="E1166" s="2">
        <v>0</v>
      </c>
      <c r="F1166" s="2">
        <v>0</v>
      </c>
      <c r="G1166" s="3">
        <f t="shared" si="38"/>
        <v>713.02296000000001</v>
      </c>
      <c r="H1166" s="3">
        <f t="shared" si="41"/>
        <v>0.72000000000022624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1099012.0900000001</v>
      </c>
      <c r="D1167" s="2">
        <f>BILANCA!E162</f>
        <v>800054.16</v>
      </c>
      <c r="E1167" s="2">
        <v>0</v>
      </c>
      <c r="F1167" s="2">
        <v>0</v>
      </c>
      <c r="G1167" s="3">
        <f t="shared" si="38"/>
        <v>423761.90437</v>
      </c>
      <c r="H1167" s="3">
        <f t="shared" si="41"/>
        <v>0.25000000011641532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288799.08</v>
      </c>
      <c r="D1169" s="2">
        <f>BILANCA!E164</f>
        <v>288799.08</v>
      </c>
      <c r="E1169" s="2">
        <v>0</v>
      </c>
      <c r="F1169" s="2">
        <v>0</v>
      </c>
      <c r="G1169" s="3">
        <f t="shared" si="38"/>
        <v>137757.16116000002</v>
      </c>
      <c r="H1169" s="3">
        <f t="shared" si="41"/>
        <v>0.16000000003259629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15410.32</v>
      </c>
      <c r="D1170" s="2">
        <f>BILANCA!E165</f>
        <v>15410.32</v>
      </c>
      <c r="E1170" s="2">
        <v>0</v>
      </c>
      <c r="F1170" s="2">
        <v>0</v>
      </c>
      <c r="G1170" s="3">
        <f t="shared" si="38"/>
        <v>7396.9535999999989</v>
      </c>
      <c r="H1170" s="3">
        <f t="shared" si="41"/>
        <v>0.63999999999941792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15410.32</v>
      </c>
      <c r="D1172" s="2">
        <f>BILANCA!E167</f>
        <v>15410.32</v>
      </c>
      <c r="E1172" s="2">
        <v>0</v>
      </c>
      <c r="F1172" s="2">
        <v>0</v>
      </c>
      <c r="G1172" s="3">
        <f t="shared" si="38"/>
        <v>7489.4155200000005</v>
      </c>
      <c r="H1172" s="3">
        <f t="shared" si="41"/>
        <v>0.63999999999941792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4572801.58</v>
      </c>
      <c r="D1180" s="2">
        <f>BILANCA!E176</f>
        <v>7731964.0899999999</v>
      </c>
      <c r="E1180" s="2">
        <v>0</v>
      </c>
      <c r="F1180" s="2">
        <v>0</v>
      </c>
      <c r="G1180" s="3">
        <f t="shared" si="38"/>
        <v>3406244.0592</v>
      </c>
      <c r="H1180" s="3">
        <f t="shared" si="41"/>
        <v>0.50999999977648258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1933188.79</v>
      </c>
      <c r="D1181" s="2">
        <f>BILANCA!E177</f>
        <v>4214041.01</v>
      </c>
      <c r="E1181" s="2">
        <v>0</v>
      </c>
      <c r="F1181" s="2">
        <v>0</v>
      </c>
      <c r="G1181" s="3">
        <f t="shared" si="38"/>
        <v>1771777.3085100001</v>
      </c>
      <c r="H1181" s="3">
        <f t="shared" si="41"/>
        <v>0.21999999973922968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1173493.1300000001</v>
      </c>
      <c r="D1182" s="2">
        <f>BILANCA!E178</f>
        <v>1171610.9900000002</v>
      </c>
      <c r="E1182" s="2">
        <v>0</v>
      </c>
      <c r="F1182" s="2">
        <v>0</v>
      </c>
      <c r="G1182" s="3">
        <f t="shared" si="38"/>
        <v>604874.99892000004</v>
      </c>
      <c r="H1182" s="3">
        <f t="shared" si="41"/>
        <v>0.13999999989755452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723498.1</v>
      </c>
      <c r="D1183" s="2">
        <f>BILANCA!E179</f>
        <v>816550.79</v>
      </c>
      <c r="E1183" s="2">
        <v>0</v>
      </c>
      <c r="F1183" s="2">
        <v>0</v>
      </c>
      <c r="G1183" s="3">
        <f t="shared" si="38"/>
        <v>407691.74463999999</v>
      </c>
      <c r="H1183" s="3">
        <f t="shared" si="41"/>
        <v>0.30999999993946403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449927.92</v>
      </c>
      <c r="D1184" s="2">
        <f>BILANCA!E180</f>
        <v>351465.37</v>
      </c>
      <c r="E1184" s="2">
        <v>0</v>
      </c>
      <c r="F1184" s="2">
        <v>0</v>
      </c>
      <c r="G1184" s="3">
        <f t="shared" si="38"/>
        <v>200597.40683999998</v>
      </c>
      <c r="H1184" s="3">
        <f t="shared" si="41"/>
        <v>0.45000000001164153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67.11</v>
      </c>
      <c r="D1185" s="2">
        <f>BILANCA!E181</f>
        <v>86.51</v>
      </c>
      <c r="E1185" s="2">
        <v>0</v>
      </c>
      <c r="F1185" s="2">
        <v>0</v>
      </c>
      <c r="G1185" s="3">
        <f t="shared" si="38"/>
        <v>42.022750000000002</v>
      </c>
      <c r="H1185" s="3">
        <f t="shared" si="41"/>
        <v>0.59999999999999432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67.11</v>
      </c>
      <c r="D1188" s="2">
        <f>BILANCA!E184</f>
        <v>86.51</v>
      </c>
      <c r="E1188" s="2">
        <v>0</v>
      </c>
      <c r="F1188" s="2">
        <v>0</v>
      </c>
      <c r="G1188" s="3">
        <f t="shared" si="38"/>
        <v>42.743139999999997</v>
      </c>
      <c r="H1188" s="3">
        <f t="shared" si="41"/>
        <v>0.59999999999999432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3508.32</v>
      </c>
      <c r="E1198" s="2">
        <v>0</v>
      </c>
      <c r="F1198" s="2">
        <v>0</v>
      </c>
      <c r="G1198" s="3">
        <f t="shared" si="38"/>
        <v>1319.12832</v>
      </c>
      <c r="H1198" s="3">
        <f t="shared" si="41"/>
        <v>0.32000000000016371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13944.7</v>
      </c>
      <c r="D1201" s="2">
        <f>BILANCA!E197</f>
        <v>120893.29</v>
      </c>
      <c r="E1201" s="2">
        <v>0</v>
      </c>
      <c r="F1201" s="2">
        <v>0</v>
      </c>
      <c r="G1201" s="3">
        <f t="shared" si="38"/>
        <v>48844.674480000001</v>
      </c>
      <c r="H1201" s="3">
        <f t="shared" si="41"/>
        <v>0.58999999999286956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13944.7</v>
      </c>
      <c r="D1203" s="2">
        <f>BILANCA!E199</f>
        <v>1437.81</v>
      </c>
      <c r="E1203" s="2">
        <v>0</v>
      </c>
      <c r="F1203" s="2">
        <v>0</v>
      </c>
      <c r="G1203" s="3">
        <f t="shared" si="44"/>
        <v>3246.3217600000003</v>
      </c>
      <c r="H1203" s="3">
        <f t="shared" si="45"/>
        <v>0.48999999999932697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119455.48</v>
      </c>
      <c r="E1206" s="2">
        <v>0</v>
      </c>
      <c r="F1206" s="2">
        <v>0</v>
      </c>
      <c r="G1206" s="3">
        <f t="shared" si="44"/>
        <v>46826.548159999998</v>
      </c>
      <c r="H1206" s="3">
        <f t="shared" si="45"/>
        <v>0.47999999999592546</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745750.96</v>
      </c>
      <c r="D1251" s="2">
        <f>BILANCA!E247</f>
        <v>2921536.73</v>
      </c>
      <c r="E1251" s="2">
        <v>0</v>
      </c>
      <c r="F1251" s="2">
        <v>0</v>
      </c>
      <c r="G1251" s="3">
        <f>B1251/1000*C1251+B1251/500*D1251</f>
        <v>1587906.6852199999</v>
      </c>
      <c r="H1251" s="3">
        <f>ABS(C1251-ROUND(C1251,0))+ABS(D1251-ROUND(D1251,0))</f>
        <v>0.31000000005587935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2639612.7899999996</v>
      </c>
      <c r="D1255" s="2">
        <f>BILANCA!E251</f>
        <v>3517923.08</v>
      </c>
      <c r="E1255" s="2">
        <v>0</v>
      </c>
      <c r="F1255" s="2">
        <v>0</v>
      </c>
      <c r="G1255" s="3">
        <f t="shared" si="38"/>
        <v>2370487.4427499999</v>
      </c>
      <c r="H1255" s="3">
        <f t="shared" si="41"/>
        <v>0.29000000050291419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2177713.7599999998</v>
      </c>
      <c r="D1256" s="2">
        <f>BILANCA!E252</f>
        <v>3351905.1</v>
      </c>
      <c r="E1256" s="2">
        <v>0</v>
      </c>
      <c r="F1256" s="2">
        <v>0</v>
      </c>
      <c r="G1256" s="3">
        <f t="shared" si="38"/>
        <v>2184854.8941599997</v>
      </c>
      <c r="H1256" s="3">
        <f t="shared" si="41"/>
        <v>0.34000000031664968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2177713.7599999998</v>
      </c>
      <c r="D1257" s="2">
        <f>BILANCA!E253</f>
        <v>3351905.1</v>
      </c>
      <c r="E1257" s="2">
        <v>0</v>
      </c>
      <c r="F1257" s="2">
        <v>0</v>
      </c>
      <c r="G1257" s="3">
        <f t="shared" si="38"/>
        <v>2193736.41812</v>
      </c>
      <c r="H1257" s="3">
        <f t="shared" si="41"/>
        <v>0.34000000031664968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-848902.82000000007</v>
      </c>
      <c r="D1259" s="2">
        <f>BILANCA!E255</f>
        <v>-2164015.19</v>
      </c>
      <c r="E1259" s="2">
        <v>0</v>
      </c>
      <c r="F1259" s="2">
        <v>0</v>
      </c>
      <c r="G1259" s="3">
        <f t="shared" si="38"/>
        <v>-1289056.3668000002</v>
      </c>
      <c r="H1259" s="3">
        <f t="shared" si="41"/>
        <v>0.36999999987892807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236685.03</v>
      </c>
      <c r="D1260" s="2">
        <f>BILANCA!E256</f>
        <v>187584.15</v>
      </c>
      <c r="E1260" s="2">
        <v>0</v>
      </c>
      <c r="F1260" s="2">
        <v>0</v>
      </c>
      <c r="G1260" s="3">
        <f t="shared" si="38"/>
        <v>152963.33249999999</v>
      </c>
      <c r="H1260" s="3">
        <f t="shared" si="41"/>
        <v>0.17999999999301508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236685.03</v>
      </c>
      <c r="D1261" s="2">
        <f>BILANCA!E257</f>
        <v>187584.15</v>
      </c>
      <c r="E1261" s="2">
        <v>0</v>
      </c>
      <c r="F1261" s="2">
        <v>0</v>
      </c>
      <c r="G1261" s="3">
        <f t="shared" si="38"/>
        <v>153575.18583</v>
      </c>
      <c r="H1261" s="3">
        <f t="shared" si="41"/>
        <v>0.17999999999301508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1085587.8500000001</v>
      </c>
      <c r="D1264" s="2">
        <f>BILANCA!E260</f>
        <v>2351599.34</v>
      </c>
      <c r="E1264" s="2">
        <v>0</v>
      </c>
      <c r="F1264" s="2">
        <v>0</v>
      </c>
      <c r="G1264" s="3">
        <f t="shared" si="38"/>
        <v>1470351.77862</v>
      </c>
      <c r="H1264" s="3">
        <f t="shared" si="41"/>
        <v>0.48999999975785613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1085587.8500000001</v>
      </c>
      <c r="D1266" s="2">
        <f>BILANCA!E262</f>
        <v>2351599.34</v>
      </c>
      <c r="E1266" s="2">
        <v>0</v>
      </c>
      <c r="F1266" s="2">
        <v>0</v>
      </c>
      <c r="G1266" s="3">
        <f t="shared" si="38"/>
        <v>1481929.3516799998</v>
      </c>
      <c r="H1266" s="3">
        <f t="shared" si="41"/>
        <v>0.48999999975785613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1295391.53</v>
      </c>
      <c r="D1278" s="2">
        <f>BILANCA!E274</f>
        <v>2314622.85</v>
      </c>
      <c r="E1278" s="2">
        <v>0</v>
      </c>
      <c r="F1278" s="2">
        <v>0</v>
      </c>
      <c r="G1278" s="3">
        <f t="shared" si="38"/>
        <v>1587802.7776400002</v>
      </c>
      <c r="H1278" s="3">
        <f t="shared" si="41"/>
        <v>0.61999999987892807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1221040.96</v>
      </c>
      <c r="E1281" s="2">
        <v>0</v>
      </c>
      <c r="F1281" s="2">
        <v>0</v>
      </c>
      <c r="G1281" s="3">
        <f t="shared" si="48"/>
        <v>661804.20032000006</v>
      </c>
      <c r="H1281" s="3">
        <f t="shared" si="49"/>
        <v>4.0000000037252903E-2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1221040.96</v>
      </c>
      <c r="E1289" s="2">
        <v>0</v>
      </c>
      <c r="F1289" s="2">
        <v>0</v>
      </c>
      <c r="G1289" s="3">
        <f t="shared" si="48"/>
        <v>681340.85568000004</v>
      </c>
      <c r="H1289" s="3">
        <f t="shared" si="49"/>
        <v>4.0000000037252903E-2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192243.7</v>
      </c>
      <c r="D1291" s="2">
        <f>BILANCA!E287</f>
        <v>293310.27</v>
      </c>
      <c r="E1291" s="2">
        <v>0</v>
      </c>
      <c r="F1291" s="2">
        <v>0</v>
      </c>
      <c r="G1291" s="3">
        <f t="shared" si="48"/>
        <v>218860.85144000006</v>
      </c>
      <c r="H1291" s="3">
        <f t="shared" si="49"/>
        <v>0.57000000000698492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4135.74</v>
      </c>
      <c r="D1292" s="2">
        <f>BILANCA!E288</f>
        <v>217.46</v>
      </c>
      <c r="E1292" s="2">
        <v>0</v>
      </c>
      <c r="F1292" s="2">
        <v>0</v>
      </c>
      <c r="G1292" s="3">
        <f t="shared" si="48"/>
        <v>1288.9261199999999</v>
      </c>
      <c r="H1292" s="3">
        <f t="shared" si="49"/>
        <v>0.72000000000022624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1099012.0900000001</v>
      </c>
      <c r="D1293" s="2">
        <f>BILANCA!E289</f>
        <v>800054.16</v>
      </c>
      <c r="E1293" s="2">
        <v>0</v>
      </c>
      <c r="F1293" s="2">
        <v>0</v>
      </c>
      <c r="G1293" s="3">
        <f t="shared" si="48"/>
        <v>763851.07603</v>
      </c>
      <c r="H1293" s="3">
        <f t="shared" si="49"/>
        <v>0.25000000011641532</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15410.32</v>
      </c>
      <c r="D1295" s="2">
        <f>BILANCA!E291</f>
        <v>15410.32</v>
      </c>
      <c r="E1295" s="2">
        <v>0</v>
      </c>
      <c r="F1295" s="2">
        <v>0</v>
      </c>
      <c r="G1295" s="3">
        <f t="shared" si="38"/>
        <v>13175.823599999998</v>
      </c>
      <c r="H1295" s="3">
        <f t="shared" si="41"/>
        <v>0.63999999999941792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15410.32</v>
      </c>
      <c r="D1297" s="2">
        <f>BILANCA!E293</f>
        <v>15410.32</v>
      </c>
      <c r="E1297" s="2">
        <v>0</v>
      </c>
      <c r="F1297" s="2">
        <v>0</v>
      </c>
      <c r="G1297" s="3">
        <f t="shared" si="50"/>
        <v>13268.285519999998</v>
      </c>
      <c r="H1297" s="3">
        <f t="shared" si="51"/>
        <v>0.63999999999941792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161753.17000000001</v>
      </c>
      <c r="D1301" s="2">
        <f>BILANCA!E297</f>
        <v>8901869.6500000004</v>
      </c>
      <c r="E1301" s="2">
        <v>0</v>
      </c>
      <c r="F1301" s="2">
        <v>0</v>
      </c>
      <c r="G1301" s="3">
        <f t="shared" si="38"/>
        <v>5227958.3087699991</v>
      </c>
      <c r="H1301" s="3">
        <f t="shared" si="41"/>
        <v>0.51999999964027666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161753.17000000001</v>
      </c>
      <c r="D1302" s="2">
        <f>BILANCA!E298</f>
        <v>8901869.6500000004</v>
      </c>
      <c r="E1302" s="2">
        <v>0</v>
      </c>
      <c r="F1302" s="2">
        <v>0</v>
      </c>
      <c r="G1302" s="3">
        <f t="shared" si="38"/>
        <v>5245923.8012399999</v>
      </c>
      <c r="H1302" s="3">
        <f t="shared" si="41"/>
        <v>0.51999999964027666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1584190.61</v>
      </c>
      <c r="D1306" s="2">
        <f>BILANCA!E303</f>
        <v>2603421.9300000002</v>
      </c>
      <c r="E1306" s="2">
        <v>0</v>
      </c>
      <c r="F1306" s="2">
        <v>0</v>
      </c>
      <c r="G1306" s="3">
        <f t="shared" si="38"/>
        <v>2010146.20312</v>
      </c>
      <c r="H1306" s="3">
        <f t="shared" si="41"/>
        <v>0.45999999972991645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15410.32</v>
      </c>
      <c r="D1309" s="2">
        <f>BILANCA!E306</f>
        <v>15410.32</v>
      </c>
      <c r="E1309" s="2">
        <v>0</v>
      </c>
      <c r="F1309" s="2">
        <v>0</v>
      </c>
      <c r="G1309" s="3">
        <f t="shared" si="52"/>
        <v>13823.05704</v>
      </c>
      <c r="H1309" s="3">
        <f t="shared" si="41"/>
        <v>0.63999999999941792</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2735.68</v>
      </c>
      <c r="D1311" s="2">
        <f>BILANCA!E308</f>
        <v>9538.91</v>
      </c>
      <c r="E1311" s="2">
        <v>0</v>
      </c>
      <c r="F1311" s="2">
        <v>0</v>
      </c>
      <c r="G1311" s="3">
        <f t="shared" si="52"/>
        <v>6565.8634999999995</v>
      </c>
      <c r="H1311" s="3">
        <f t="shared" si="41"/>
        <v>0.41000000000030923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100</v>
      </c>
      <c r="D1312" s="2">
        <f>BILANCA!E309</f>
        <v>5142.18</v>
      </c>
      <c r="E1312" s="2">
        <v>0</v>
      </c>
      <c r="F1312" s="2">
        <v>0</v>
      </c>
      <c r="G1312" s="3">
        <f t="shared" si="52"/>
        <v>3136.07672</v>
      </c>
      <c r="H1312" s="3">
        <f t="shared" si="41"/>
        <v>0.18000000000029104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322052.95</v>
      </c>
      <c r="D1339" s="2">
        <f>BILANCA!E336</f>
        <v>238748.83</v>
      </c>
      <c r="E1339" s="2">
        <v>0</v>
      </c>
      <c r="F1339" s="2">
        <v>0</v>
      </c>
      <c r="G1339" s="3">
        <f t="shared" si="52"/>
        <v>263052.15069000004</v>
      </c>
      <c r="H1339" s="3">
        <f t="shared" si="41"/>
        <v>0.22000000000116415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851440.18</v>
      </c>
      <c r="D1340" s="2">
        <f>BILANCA!E337</f>
        <v>932862.16</v>
      </c>
      <c r="E1340" s="2">
        <v>0</v>
      </c>
      <c r="F1340" s="2">
        <v>0</v>
      </c>
      <c r="G1340" s="3">
        <f t="shared" si="52"/>
        <v>896664.28500000015</v>
      </c>
      <c r="H1340" s="3">
        <f t="shared" si="41"/>
        <v>0.34000000008381903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13007.25</v>
      </c>
      <c r="D1341" s="2">
        <f>BILANCA!E338</f>
        <v>812.81</v>
      </c>
      <c r="E1341" s="2">
        <v>0</v>
      </c>
      <c r="F1341" s="2">
        <v>0</v>
      </c>
      <c r="G1341" s="3">
        <f t="shared" si="52"/>
        <v>4843.4799700000003</v>
      </c>
      <c r="H1341" s="3">
        <f t="shared" si="41"/>
        <v>0.44000000000005457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937.45</v>
      </c>
      <c r="D1342" s="2">
        <f>BILANCA!E339</f>
        <v>120080.48</v>
      </c>
      <c r="E1342" s="2">
        <v>0</v>
      </c>
      <c r="F1342" s="2">
        <v>0</v>
      </c>
      <c r="G1342" s="3">
        <f t="shared" si="52"/>
        <v>80044.672120000003</v>
      </c>
      <c r="H1342" s="3">
        <f t="shared" si="41"/>
        <v>0.92999999999597094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7110.67</v>
      </c>
      <c r="D1370" s="2">
        <f>BILANCA!E367</f>
        <v>3194.98</v>
      </c>
      <c r="E1370" s="2">
        <v>0</v>
      </c>
      <c r="F1370" s="2">
        <v>0</v>
      </c>
      <c r="G1370" s="3">
        <f t="shared" si="57"/>
        <v>4860.2268000000004</v>
      </c>
      <c r="H1370" s="3">
        <f t="shared" si="58"/>
        <v>0.34999999999990905</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2168283.42</v>
      </c>
      <c r="E1374" s="2">
        <v>0</v>
      </c>
      <c r="F1374" s="2">
        <v>0</v>
      </c>
      <c r="G1374" s="3">
        <f t="shared" si="59"/>
        <v>1578510.3297599999</v>
      </c>
      <c r="H1374" s="3">
        <f t="shared" si="60"/>
        <v>0.41999999992549419</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738640.29</v>
      </c>
      <c r="D1382" s="2">
        <f>BILANCA!E379</f>
        <v>750058.33</v>
      </c>
      <c r="E1382" s="2">
        <v>0</v>
      </c>
      <c r="F1382" s="2">
        <v>0</v>
      </c>
      <c r="G1382" s="3">
        <f t="shared" si="59"/>
        <v>832817.58539999998</v>
      </c>
      <c r="H1382" s="3">
        <f t="shared" si="60"/>
        <v>0.61999999999534339</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2764.46</v>
      </c>
      <c r="E1387" s="2">
        <v>0</v>
      </c>
      <c r="F1387" s="2">
        <v>0</v>
      </c>
      <c r="G1387" s="3">
        <f t="shared" si="59"/>
        <v>2084.4028400000002</v>
      </c>
      <c r="H1387" s="3">
        <f t="shared" si="60"/>
        <v>0.46000000000003638</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158965.99</v>
      </c>
      <c r="D1390" s="2">
        <f>BILANCA!E387</f>
        <v>158965.99</v>
      </c>
      <c r="E1390" s="2">
        <v>0</v>
      </c>
      <c r="F1390" s="2">
        <v>0</v>
      </c>
      <c r="G1390" s="3">
        <f t="shared" ref="G1390:G1399" si="61">B1390/1000*C1390+B1390/500*D1390</f>
        <v>181221.22859999997</v>
      </c>
      <c r="H1390" s="3">
        <f t="shared" ref="H1390:H1399" si="62">ABS(C1390-ROUND(C1390,0))+ABS(D1390-ROUND(D1390,0))</f>
        <v>2.0000000018626451E-2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2787.18</v>
      </c>
      <c r="D1395" s="2">
        <f>BILANCA!E392</f>
        <v>2787.18</v>
      </c>
      <c r="E1395" s="2">
        <v>0</v>
      </c>
      <c r="F1395" s="2">
        <v>0</v>
      </c>
      <c r="G1395" s="3">
        <f t="shared" si="61"/>
        <v>3219.1929</v>
      </c>
      <c r="H1395" s="3">
        <f t="shared" si="62"/>
        <v>0.35999999999967258</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8740116.4800000004</v>
      </c>
      <c r="E1399" s="2">
        <v>0</v>
      </c>
      <c r="F1399" s="2">
        <v>0</v>
      </c>
      <c r="G1399" s="3">
        <f t="shared" si="61"/>
        <v>6799810.6214400008</v>
      </c>
      <c r="H1399" s="3">
        <f t="shared" si="62"/>
        <v>0.48000000044703484</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10914748.720000001</v>
      </c>
      <c r="D1485" s="2">
        <f>'RAS-funkcijski'!E89</f>
        <v>13070059.77</v>
      </c>
      <c r="E1485" s="2">
        <v>0</v>
      </c>
      <c r="F1485" s="2">
        <v>0</v>
      </c>
      <c r="G1485" s="3">
        <f t="shared" si="52"/>
        <v>3149663.8021</v>
      </c>
      <c r="H1485" s="3">
        <f t="shared" si="63"/>
        <v>0.50999999977648258</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10914748.720000001</v>
      </c>
      <c r="D1490" s="2">
        <f>'RAS-funkcijski'!E94</f>
        <v>13070059.77</v>
      </c>
      <c r="E1490" s="2">
        <v>0</v>
      </c>
      <c r="F1490" s="2">
        <v>0</v>
      </c>
      <c r="G1490" s="3">
        <f t="shared" si="52"/>
        <v>3334938.1433999999</v>
      </c>
      <c r="H1490" s="3">
        <f t="shared" si="63"/>
        <v>0.50999999977648258</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10914748.720000001</v>
      </c>
      <c r="D1493" s="2">
        <f>'RAS-funkcijski'!E97</f>
        <v>13070059.77</v>
      </c>
      <c r="E1493" s="2">
        <v>0</v>
      </c>
      <c r="F1493" s="2">
        <v>0</v>
      </c>
      <c r="G1493" s="3">
        <f t="shared" si="52"/>
        <v>3446102.7481800001</v>
      </c>
      <c r="H1493" s="3">
        <f t="shared" si="63"/>
        <v>0.50999999977648258</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10914748.720000001</v>
      </c>
      <c r="D1537" s="14">
        <f>'RAS-funkcijski'!E141</f>
        <v>13070059.77</v>
      </c>
      <c r="E1537" s="14">
        <v>0</v>
      </c>
      <c r="F1537" s="14">
        <v>0</v>
      </c>
      <c r="G1537" s="15">
        <f t="shared" si="52"/>
        <v>5076516.9516200004</v>
      </c>
      <c r="H1537" s="15">
        <f t="shared" si="63"/>
        <v>0.50999999977648258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1933188.79</v>
      </c>
      <c r="D1582" s="7"/>
      <c r="E1582" s="7">
        <v>0</v>
      </c>
      <c r="F1582" s="7">
        <v>0</v>
      </c>
      <c r="G1582" s="8">
        <f t="shared" ref="G1582:G1686" si="70">B1582/1000*C1582</f>
        <v>1933.1887900000002</v>
      </c>
      <c r="H1582" s="8">
        <f t="shared" ref="H1582:H1686" si="71">ABS(C1582-ROUND(C1582,0))</f>
        <v>0.2099999999627471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15268842.730000002</v>
      </c>
      <c r="D1583" s="2">
        <v>0</v>
      </c>
      <c r="E1583" s="2">
        <v>0</v>
      </c>
      <c r="F1583" s="2">
        <v>0</v>
      </c>
      <c r="G1583" s="3">
        <f t="shared" si="70"/>
        <v>30537.685460000004</v>
      </c>
      <c r="H1583" s="3">
        <f t="shared" si="71"/>
        <v>0.26999999769032001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11273564.300000003</v>
      </c>
      <c r="D1585" s="2">
        <v>0</v>
      </c>
      <c r="E1585" s="2">
        <v>0</v>
      </c>
      <c r="F1585" s="2">
        <v>0</v>
      </c>
      <c r="G1585" s="3">
        <f t="shared" si="70"/>
        <v>45094.257200000015</v>
      </c>
      <c r="H1585" s="3">
        <f t="shared" si="71"/>
        <v>0.30000000260770321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9441843.6300000008</v>
      </c>
      <c r="D1586" s="2">
        <v>0</v>
      </c>
      <c r="E1586" s="2">
        <v>0</v>
      </c>
      <c r="F1586" s="2">
        <v>0</v>
      </c>
      <c r="G1586" s="3">
        <f t="shared" si="70"/>
        <v>47209.218150000008</v>
      </c>
      <c r="H1586" s="3">
        <f t="shared" si="71"/>
        <v>0.36999999918043613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1771832.39</v>
      </c>
      <c r="D1587" s="2">
        <v>0</v>
      </c>
      <c r="E1587" s="2">
        <v>0</v>
      </c>
      <c r="F1587" s="2">
        <v>0</v>
      </c>
      <c r="G1587" s="3">
        <f t="shared" si="70"/>
        <v>10630.994339999999</v>
      </c>
      <c r="H1587" s="3">
        <f t="shared" si="71"/>
        <v>0.38999999989755452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382.58</v>
      </c>
      <c r="D1588" s="2">
        <v>0</v>
      </c>
      <c r="E1588" s="2">
        <v>0</v>
      </c>
      <c r="F1588" s="2">
        <v>0</v>
      </c>
      <c r="G1588" s="3">
        <f t="shared" si="70"/>
        <v>2.6780599999999999</v>
      </c>
      <c r="H1588" s="3">
        <f t="shared" si="71"/>
        <v>0.42000000000001592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2764.46</v>
      </c>
      <c r="D1590" s="2">
        <v>0</v>
      </c>
      <c r="E1590" s="2">
        <v>0</v>
      </c>
      <c r="F1590" s="2">
        <v>0</v>
      </c>
      <c r="G1590" s="3">
        <f>B1590/1000*C1590</f>
        <v>24.880139999999997</v>
      </c>
      <c r="H1590" s="3">
        <f>ABS(C1590-ROUND(C1590,0))</f>
        <v>0.46000000000003638</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56448.22</v>
      </c>
      <c r="D1591" s="2">
        <v>0</v>
      </c>
      <c r="E1591" s="2">
        <v>0</v>
      </c>
      <c r="F1591" s="2">
        <v>0</v>
      </c>
      <c r="G1591" s="3">
        <f t="shared" si="70"/>
        <v>564.48220000000003</v>
      </c>
      <c r="H1591" s="3">
        <f t="shared" si="71"/>
        <v>0.22000000000116415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293.02</v>
      </c>
      <c r="D1592" s="2">
        <v>0</v>
      </c>
      <c r="E1592" s="2">
        <v>0</v>
      </c>
      <c r="F1592" s="2">
        <v>0</v>
      </c>
      <c r="G1592" s="3">
        <f t="shared" si="70"/>
        <v>3.2232199999999995</v>
      </c>
      <c r="H1592" s="3">
        <f t="shared" si="71"/>
        <v>1.999999999998181E-2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1510264.65</v>
      </c>
      <c r="D1594" s="2">
        <v>0</v>
      </c>
      <c r="E1594" s="2">
        <v>0</v>
      </c>
      <c r="F1594" s="2">
        <v>0</v>
      </c>
      <c r="G1594" s="3">
        <f t="shared" si="70"/>
        <v>19633.440449999998</v>
      </c>
      <c r="H1594" s="3">
        <f t="shared" si="71"/>
        <v>0.35000000009313226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2485013.7799999998</v>
      </c>
      <c r="D1601" s="2">
        <v>0</v>
      </c>
      <c r="E1601" s="2">
        <v>0</v>
      </c>
      <c r="F1601" s="2">
        <v>0</v>
      </c>
      <c r="G1601" s="3">
        <f>B1601/1000*C1601</f>
        <v>49700.275599999994</v>
      </c>
      <c r="H1601" s="3">
        <f>ABS(C1601-ROUND(C1601,0))</f>
        <v>0.22000000020489097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12987990.51</v>
      </c>
      <c r="D1602" s="2">
        <v>0</v>
      </c>
      <c r="E1602" s="2">
        <v>0</v>
      </c>
      <c r="F1602" s="2">
        <v>0</v>
      </c>
      <c r="G1602" s="3">
        <f t="shared" si="70"/>
        <v>272747.80071000004</v>
      </c>
      <c r="H1602" s="3">
        <f t="shared" si="71"/>
        <v>0.49000000022351742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11275446.439999999</v>
      </c>
      <c r="D1604" s="2">
        <v>0</v>
      </c>
      <c r="E1604" s="2">
        <v>0</v>
      </c>
      <c r="F1604" s="2">
        <v>0</v>
      </c>
      <c r="G1604" s="3">
        <f t="shared" si="70"/>
        <v>259335.26811999999</v>
      </c>
      <c r="H1604" s="3">
        <f t="shared" si="71"/>
        <v>0.43999999947845936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9348790.9399999995</v>
      </c>
      <c r="D1605" s="2">
        <v>0</v>
      </c>
      <c r="E1605" s="2">
        <v>0</v>
      </c>
      <c r="F1605" s="2">
        <v>0</v>
      </c>
      <c r="G1605" s="3">
        <f t="shared" si="70"/>
        <v>224370.98256</v>
      </c>
      <c r="H1605" s="3">
        <f t="shared" si="71"/>
        <v>6.0000000521540642E-2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1870294.94</v>
      </c>
      <c r="D1606" s="2">
        <v>0</v>
      </c>
      <c r="E1606" s="2">
        <v>0</v>
      </c>
      <c r="F1606" s="2">
        <v>0</v>
      </c>
      <c r="G1606" s="3">
        <f t="shared" si="70"/>
        <v>46757.373500000002</v>
      </c>
      <c r="H1606" s="3">
        <f t="shared" si="71"/>
        <v>6.0000000055879354E-2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363.18</v>
      </c>
      <c r="D1607" s="2">
        <v>0</v>
      </c>
      <c r="E1607" s="2">
        <v>0</v>
      </c>
      <c r="F1607" s="2">
        <v>0</v>
      </c>
      <c r="G1607" s="3">
        <f t="shared" si="70"/>
        <v>9.4426799999999993</v>
      </c>
      <c r="H1607" s="3">
        <f t="shared" si="71"/>
        <v>0.18000000000000682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2764.46</v>
      </c>
      <c r="D1609" s="2">
        <v>0</v>
      </c>
      <c r="E1609" s="2">
        <v>0</v>
      </c>
      <c r="F1609" s="2">
        <v>0</v>
      </c>
      <c r="G1609" s="3">
        <f>B1609/1000*C1609</f>
        <v>77.404880000000006</v>
      </c>
      <c r="H1609" s="3">
        <f>ABS(C1609-ROUND(C1609,0))</f>
        <v>0.46000000000003638</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52939.9</v>
      </c>
      <c r="D1610" s="2">
        <v>0</v>
      </c>
      <c r="E1610" s="2">
        <v>0</v>
      </c>
      <c r="F1610" s="2">
        <v>0</v>
      </c>
      <c r="G1610" s="3">
        <f t="shared" si="70"/>
        <v>1535.2571</v>
      </c>
      <c r="H1610" s="3">
        <f t="shared" si="71"/>
        <v>9.9999999998544808E-2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293.02</v>
      </c>
      <c r="D1611" s="2">
        <v>0</v>
      </c>
      <c r="E1611" s="2">
        <v>0</v>
      </c>
      <c r="F1611" s="2">
        <v>0</v>
      </c>
      <c r="G1611" s="3">
        <f t="shared" si="70"/>
        <v>8.7905999999999995</v>
      </c>
      <c r="H1611" s="3">
        <f t="shared" si="71"/>
        <v>1.999999999998181E-2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1403316.06</v>
      </c>
      <c r="D1613" s="2">
        <v>0</v>
      </c>
      <c r="E1613" s="2">
        <v>0</v>
      </c>
      <c r="F1613" s="2">
        <v>0</v>
      </c>
      <c r="G1613" s="3">
        <f t="shared" si="70"/>
        <v>44906.113920000003</v>
      </c>
      <c r="H1613" s="3">
        <f t="shared" si="71"/>
        <v>6.0000000055879354E-2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309228.01</v>
      </c>
      <c r="D1620" s="2">
        <v>0</v>
      </c>
      <c r="E1620" s="2">
        <v>0</v>
      </c>
      <c r="F1620" s="2">
        <v>0</v>
      </c>
      <c r="G1620" s="3">
        <f>B1620/1000*C1620</f>
        <v>12059.892390000001</v>
      </c>
      <c r="H1620" s="3">
        <f>ABS(C1620-ROUND(C1620,0))</f>
        <v>1.0000000009313226E-2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4214041.0100000035</v>
      </c>
      <c r="D1621" s="2">
        <v>0</v>
      </c>
      <c r="E1621" s="2">
        <v>0</v>
      </c>
      <c r="F1621" s="2">
        <v>0</v>
      </c>
      <c r="G1621" s="3">
        <f t="shared" si="70"/>
        <v>168561.64040000015</v>
      </c>
      <c r="H1621" s="3">
        <f t="shared" si="71"/>
        <v>1.0000003501772881E-2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239561.63999999998</v>
      </c>
      <c r="D1622" s="2">
        <v>0</v>
      </c>
      <c r="E1622" s="2">
        <v>0</v>
      </c>
      <c r="F1622" s="2">
        <v>0</v>
      </c>
      <c r="G1622" s="3">
        <f t="shared" si="70"/>
        <v>9822.0272399999994</v>
      </c>
      <c r="H1622" s="3">
        <f t="shared" si="71"/>
        <v>0.36000000001513399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238748.83</v>
      </c>
      <c r="D1628" s="2">
        <v>0</v>
      </c>
      <c r="E1628" s="2">
        <v>0</v>
      </c>
      <c r="F1628" s="2">
        <v>0</v>
      </c>
      <c r="G1628" s="3">
        <f t="shared" si="70"/>
        <v>11221.195009999999</v>
      </c>
      <c r="H1628" s="3">
        <f t="shared" si="71"/>
        <v>0.17000000001280569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238748.83</v>
      </c>
      <c r="D1634" s="2">
        <v>0</v>
      </c>
      <c r="E1634" s="2">
        <v>0</v>
      </c>
      <c r="F1634" s="2">
        <v>0</v>
      </c>
      <c r="G1634" s="3">
        <f t="shared" si="70"/>
        <v>12653.687989999999</v>
      </c>
      <c r="H1634" s="3">
        <f t="shared" si="71"/>
        <v>0.17000000001280569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151883.74</v>
      </c>
      <c r="D1635" s="2">
        <v>0</v>
      </c>
      <c r="E1635" s="2">
        <v>0</v>
      </c>
      <c r="F1635" s="2">
        <v>0</v>
      </c>
      <c r="G1635" s="3">
        <f t="shared" si="70"/>
        <v>8201.7219599999989</v>
      </c>
      <c r="H1635" s="3">
        <f t="shared" si="71"/>
        <v>0.26000000000931323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86865.09</v>
      </c>
      <c r="D1636" s="2">
        <v>0</v>
      </c>
      <c r="E1636" s="2">
        <v>0</v>
      </c>
      <c r="F1636" s="2">
        <v>0</v>
      </c>
      <c r="G1636" s="3">
        <f t="shared" si="70"/>
        <v>4777.5799500000003</v>
      </c>
      <c r="H1636" s="3">
        <f t="shared" si="71"/>
        <v>8.999999999650754E-2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812.81</v>
      </c>
      <c r="D1669" s="2">
        <v>0</v>
      </c>
      <c r="E1669" s="2">
        <v>0</v>
      </c>
      <c r="F1669" s="2">
        <v>0</v>
      </c>
      <c r="G1669" s="3">
        <f t="shared" si="70"/>
        <v>71.52727999999999</v>
      </c>
      <c r="H1669" s="3">
        <f t="shared" si="71"/>
        <v>0.19000000000005457</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812.81</v>
      </c>
      <c r="D1670" s="2">
        <v>0</v>
      </c>
      <c r="E1670" s="2">
        <v>0</v>
      </c>
      <c r="F1670" s="2">
        <v>0</v>
      </c>
      <c r="G1670" s="3">
        <f t="shared" si="70"/>
        <v>72.340089999999989</v>
      </c>
      <c r="H1670" s="3">
        <f t="shared" si="71"/>
        <v>0.19000000000005457</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3974479.37</v>
      </c>
      <c r="D1681" s="2">
        <v>0</v>
      </c>
      <c r="E1681" s="2">
        <v>0</v>
      </c>
      <c r="F1681" s="2">
        <v>0</v>
      </c>
      <c r="G1681" s="3">
        <f t="shared" si="70"/>
        <v>397447.93700000003</v>
      </c>
      <c r="H1681" s="3">
        <f t="shared" si="71"/>
        <v>0.37000000011175871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11418.04</v>
      </c>
      <c r="D1682" s="2">
        <v>0</v>
      </c>
      <c r="E1682" s="2">
        <v>0</v>
      </c>
      <c r="F1682" s="2">
        <v>0</v>
      </c>
      <c r="G1682" s="3">
        <f t="shared" si="70"/>
        <v>1153.2220400000001</v>
      </c>
      <c r="H1682" s="3">
        <f t="shared" si="71"/>
        <v>4.0000000000873115E-2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932862.16</v>
      </c>
      <c r="D1683" s="2">
        <v>0</v>
      </c>
      <c r="E1683" s="2">
        <v>0</v>
      </c>
      <c r="F1683" s="2">
        <v>0</v>
      </c>
      <c r="G1683" s="3">
        <f t="shared" si="70"/>
        <v>95151.940319999994</v>
      </c>
      <c r="H1683" s="3">
        <f t="shared" si="71"/>
        <v>0.16000000003259629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120080.48</v>
      </c>
      <c r="D1684" s="2">
        <v>0</v>
      </c>
      <c r="E1684" s="2">
        <v>0</v>
      </c>
      <c r="F1684" s="2">
        <v>0</v>
      </c>
      <c r="G1684" s="3">
        <f t="shared" si="70"/>
        <v>12368.289439999999</v>
      </c>
      <c r="H1684" s="3">
        <f t="shared" si="71"/>
        <v>0.47999999999592546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2910118.69</v>
      </c>
      <c r="D1686" s="14">
        <v>0</v>
      </c>
      <c r="E1686" s="14">
        <v>0</v>
      </c>
      <c r="F1686" s="14">
        <v>0</v>
      </c>
      <c r="G1686" s="15">
        <f t="shared" si="70"/>
        <v>305562.46244999999</v>
      </c>
      <c r="H1686" s="15">
        <f t="shared" si="71"/>
        <v>0.31000000005587935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25909</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11106860.4</v>
      </c>
      <c r="I17" s="275">
        <f>'PR-RAS'!E6</f>
        <v>11757711.859999999</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10677820.370000001</v>
      </c>
      <c r="I18" s="275">
        <f>'PR-RAS'!E152</f>
        <v>11559795.119999999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848902.8200000003</v>
      </c>
      <c r="I20" s="275">
        <f>'PR-RAS'!E650</f>
        <v>2164015.19</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2289232.4700000007</v>
      </c>
      <c r="I22" s="275">
        <f>BILANCA!E7</f>
        <v>3454399.4600000004</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2283569.11</v>
      </c>
      <c r="I23" s="275">
        <f>BILANCA!E69</f>
        <v>4277564.6300000008</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1933188.79</v>
      </c>
      <c r="I24" s="275">
        <f>BILANCA!E177</f>
        <v>4214041.01</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2639612.7899999996</v>
      </c>
      <c r="I25" s="275">
        <f>BILANCA!E251</f>
        <v>3517923.08</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10914748.720000001</v>
      </c>
      <c r="I31" s="275">
        <f>'RAS-funkcijski'!E141</f>
        <v>13070059.77</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1933188.79</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4214041.0100000035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239561.63999999998</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3974479.37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6"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11106860.4</v>
      </c>
      <c r="E6" s="60">
        <f>E7+E43+E49+E82+E106+E125+E134+E140</f>
        <v>11757711.859999999</v>
      </c>
      <c r="F6" s="45">
        <f t="shared" ref="F6:F132" si="0">IF(D6&lt;&gt;0,IF(E6/D6&gt;=100,"&gt;&gt;100",E6/D6*100),"-")</f>
        <v>105.85990492866912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1204401.21</v>
      </c>
      <c r="E49" s="60">
        <f>E50+E53+E58+E61+E64+E68+E71+E74+E77</f>
        <v>305312.32</v>
      </c>
      <c r="F49" s="45">
        <f t="shared" si="0"/>
        <v>25.349718803420995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103336.57</v>
      </c>
      <c r="E61" s="60">
        <f t="shared" si="10"/>
        <v>0</v>
      </c>
      <c r="F61" s="45">
        <f t="shared" si="0"/>
        <v>0</v>
      </c>
    </row>
    <row r="62" spans="1:6" ht="12.75" customHeight="1" x14ac:dyDescent="0.2">
      <c r="A62" s="63">
        <v>6341</v>
      </c>
      <c r="B62" s="65" t="s">
        <v>127</v>
      </c>
      <c r="C62" s="247" t="s">
        <v>128</v>
      </c>
      <c r="D62" s="194">
        <v>103336.57</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834.31</v>
      </c>
      <c r="E68" s="60">
        <f t="shared" si="11"/>
        <v>0</v>
      </c>
      <c r="F68" s="45">
        <f t="shared" si="0"/>
        <v>0</v>
      </c>
    </row>
    <row r="69" spans="1:6" ht="12.75" customHeight="1" x14ac:dyDescent="0.2">
      <c r="A69" s="63" t="s">
        <v>141</v>
      </c>
      <c r="B69" s="64" t="s">
        <v>142</v>
      </c>
      <c r="C69" s="247" t="s">
        <v>141</v>
      </c>
      <c r="D69" s="194">
        <v>834.31</v>
      </c>
      <c r="E69" s="194"/>
      <c r="F69" s="45">
        <f t="shared" si="0"/>
        <v>0</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1100230.33</v>
      </c>
      <c r="E74" s="60">
        <f t="shared" si="13"/>
        <v>305312.32</v>
      </c>
      <c r="F74" s="45">
        <f t="shared" si="0"/>
        <v>27.74985488720348</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1100230.33</v>
      </c>
      <c r="E76" s="194">
        <v>305312.32</v>
      </c>
      <c r="F76" s="45">
        <f t="shared" si="0"/>
        <v>27.74985488720348</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7.15</v>
      </c>
      <c r="E82" s="60">
        <f t="shared" si="15"/>
        <v>10.56</v>
      </c>
      <c r="F82" s="45">
        <f t="shared" si="0"/>
        <v>147.69230769230771</v>
      </c>
    </row>
    <row r="83" spans="1:6" ht="12.75" customHeight="1" x14ac:dyDescent="0.2">
      <c r="A83" s="63">
        <v>641</v>
      </c>
      <c r="B83" s="64" t="s">
        <v>169</v>
      </c>
      <c r="C83" s="247" t="s">
        <v>170</v>
      </c>
      <c r="D83" s="60">
        <f t="shared" ref="D83:E83" si="16">SUM(D84:D90)</f>
        <v>7.15</v>
      </c>
      <c r="E83" s="60">
        <f t="shared" si="16"/>
        <v>10.56</v>
      </c>
      <c r="F83" s="45">
        <f t="shared" si="0"/>
        <v>147.69230769230771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7.15</v>
      </c>
      <c r="E85" s="194">
        <v>10.56</v>
      </c>
      <c r="F85" s="45">
        <f t="shared" si="0"/>
        <v>147.69230769230771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1604164.27</v>
      </c>
      <c r="E106" s="60">
        <f>E107+E112+E120+E124</f>
        <v>1575533.9</v>
      </c>
      <c r="F106" s="45">
        <f t="shared" si="0"/>
        <v>98.215246995870302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1604164.27</v>
      </c>
      <c r="E112" s="60">
        <f t="shared" si="20"/>
        <v>1575533.9</v>
      </c>
      <c r="F112" s="45">
        <f t="shared" si="0"/>
        <v>98.215246995870302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1604164.27</v>
      </c>
      <c r="E117" s="194">
        <v>1575533.9</v>
      </c>
      <c r="F117" s="45">
        <f t="shared" si="0"/>
        <v>98.215246995870302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713339.61</v>
      </c>
      <c r="E125" s="60">
        <f t="shared" si="22"/>
        <v>1044939.04</v>
      </c>
      <c r="F125" s="45">
        <f t="shared" si="0"/>
        <v>146.48549237298067</v>
      </c>
    </row>
    <row r="126" spans="1:6" ht="12.75" customHeight="1" x14ac:dyDescent="0.2">
      <c r="A126" s="63">
        <v>661</v>
      </c>
      <c r="B126" s="65" t="s">
        <v>255</v>
      </c>
      <c r="C126" s="247" t="s">
        <v>256</v>
      </c>
      <c r="D126" s="60">
        <f t="shared" ref="D126:E126" si="23">SUM(D127:D128)</f>
        <v>713339.61</v>
      </c>
      <c r="E126" s="60">
        <f t="shared" si="23"/>
        <v>1040276.28</v>
      </c>
      <c r="F126" s="45">
        <f t="shared" si="0"/>
        <v>145.83184018058384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713339.61</v>
      </c>
      <c r="E128" s="194">
        <v>1040276.28</v>
      </c>
      <c r="F128" s="45">
        <f t="shared" si="0"/>
        <v>145.83184018058384</v>
      </c>
    </row>
    <row r="129" spans="1:6" ht="36" x14ac:dyDescent="0.2">
      <c r="A129" s="63">
        <v>663</v>
      </c>
      <c r="B129" s="182" t="s">
        <v>261</v>
      </c>
      <c r="C129" s="247" t="s">
        <v>262</v>
      </c>
      <c r="D129" s="60">
        <f t="shared" ref="D129:E129" si="24">SUM(D130:D133)</f>
        <v>0</v>
      </c>
      <c r="E129" s="60">
        <f t="shared" si="24"/>
        <v>4662.76</v>
      </c>
      <c r="F129" s="45" t="str">
        <f t="shared" si="0"/>
        <v>-</v>
      </c>
    </row>
    <row r="130" spans="1:6" ht="12.75" customHeight="1" x14ac:dyDescent="0.2">
      <c r="A130" s="63">
        <v>6631</v>
      </c>
      <c r="B130" s="65" t="s">
        <v>263</v>
      </c>
      <c r="C130" s="247" t="s">
        <v>264</v>
      </c>
      <c r="D130" s="194">
        <v>0</v>
      </c>
      <c r="E130" s="194">
        <v>4662.76</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7570364.0299999993</v>
      </c>
      <c r="E134" s="60">
        <f t="shared" si="25"/>
        <v>8780204.3499999996</v>
      </c>
      <c r="F134" s="45">
        <f t="shared" ref="F134:F229" si="26">IF(D134&lt;&gt;0,IF(E134/D134&gt;=100,"&gt;&gt;100",E134/D134*100),"-")</f>
        <v>115.98127005789442</v>
      </c>
    </row>
    <row r="135" spans="1:6" ht="24" x14ac:dyDescent="0.2">
      <c r="A135" s="63">
        <v>671</v>
      </c>
      <c r="B135" s="182" t="s">
        <v>273</v>
      </c>
      <c r="C135" s="247" t="s">
        <v>274</v>
      </c>
      <c r="D135" s="60">
        <f t="shared" ref="D135:E135" si="27">SUM(D136:D138)</f>
        <v>514603.97</v>
      </c>
      <c r="E135" s="60">
        <f t="shared" si="27"/>
        <v>754307.49</v>
      </c>
      <c r="F135" s="45">
        <f t="shared" si="26"/>
        <v>146.58019253135572</v>
      </c>
    </row>
    <row r="136" spans="1:6" ht="12.75" customHeight="1" x14ac:dyDescent="0.2">
      <c r="A136" s="63">
        <v>6711</v>
      </c>
      <c r="B136" s="65" t="s">
        <v>275</v>
      </c>
      <c r="C136" s="247" t="s">
        <v>276</v>
      </c>
      <c r="D136" s="194">
        <v>322248.96999999997</v>
      </c>
      <c r="E136" s="194">
        <v>651149.99</v>
      </c>
      <c r="F136" s="45">
        <f t="shared" si="26"/>
        <v>202.0642579555801</v>
      </c>
    </row>
    <row r="137" spans="1:6" ht="24" x14ac:dyDescent="0.2">
      <c r="A137" s="63">
        <v>6712</v>
      </c>
      <c r="B137" s="182" t="s">
        <v>277</v>
      </c>
      <c r="C137" s="247" t="s">
        <v>278</v>
      </c>
      <c r="D137" s="194">
        <v>192355</v>
      </c>
      <c r="E137" s="194">
        <v>103157.5</v>
      </c>
      <c r="F137" s="45">
        <f t="shared" si="26"/>
        <v>53.628707337994854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7055760.0599999996</v>
      </c>
      <c r="E139" s="194">
        <v>8025896.8600000003</v>
      </c>
      <c r="F139" s="45">
        <f t="shared" si="26"/>
        <v>113.74957186398429</v>
      </c>
    </row>
    <row r="140" spans="1:6" ht="12.75" customHeight="1" x14ac:dyDescent="0.2">
      <c r="A140" s="63">
        <v>68</v>
      </c>
      <c r="B140" s="65" t="s">
        <v>283</v>
      </c>
      <c r="C140" s="247" t="s">
        <v>284</v>
      </c>
      <c r="D140" s="60">
        <f t="shared" ref="D140:E140" si="28">D141+D151</f>
        <v>14584.13</v>
      </c>
      <c r="E140" s="60">
        <f t="shared" si="28"/>
        <v>51711.69</v>
      </c>
      <c r="F140" s="45">
        <f t="shared" si="26"/>
        <v>354.57507578443148</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14584.13</v>
      </c>
      <c r="E151" s="194">
        <v>51711.69</v>
      </c>
      <c r="F151" s="45">
        <f t="shared" si="26"/>
        <v>354.57507578443148</v>
      </c>
    </row>
    <row r="152" spans="1:6" ht="12.75" customHeight="1" x14ac:dyDescent="0.2">
      <c r="A152" s="63">
        <v>3</v>
      </c>
      <c r="B152" s="64" t="s">
        <v>307</v>
      </c>
      <c r="C152" s="247" t="s">
        <v>13</v>
      </c>
      <c r="D152" s="60">
        <f>D153+D164+D202+D221+D230+D262+D273</f>
        <v>10677820.370000001</v>
      </c>
      <c r="E152" s="60">
        <f>E153+E164+E202+E221+E230+E262+E273</f>
        <v>11559795.119999999</v>
      </c>
      <c r="F152" s="45">
        <f t="shared" si="26"/>
        <v>108.25987626161945</v>
      </c>
    </row>
    <row r="153" spans="1:6" ht="12.75" customHeight="1" x14ac:dyDescent="0.2">
      <c r="A153" s="63">
        <v>31</v>
      </c>
      <c r="B153" s="64" t="s">
        <v>308</v>
      </c>
      <c r="C153" s="247" t="s">
        <v>3</v>
      </c>
      <c r="D153" s="60">
        <f t="shared" ref="D153:E153" si="30">D154+D159+D160</f>
        <v>8521799.8800000008</v>
      </c>
      <c r="E153" s="60">
        <f t="shared" si="30"/>
        <v>9603525.629999999</v>
      </c>
      <c r="F153" s="45">
        <f t="shared" si="26"/>
        <v>112.69363004567525</v>
      </c>
    </row>
    <row r="154" spans="1:6" ht="12.75" customHeight="1" x14ac:dyDescent="0.2">
      <c r="A154" s="63">
        <v>311</v>
      </c>
      <c r="B154" s="64" t="s">
        <v>309</v>
      </c>
      <c r="C154" s="247" t="s">
        <v>310</v>
      </c>
      <c r="D154" s="60">
        <f t="shared" ref="D154:E154" si="31">SUM(D155:D158)</f>
        <v>7146578.8900000006</v>
      </c>
      <c r="E154" s="60">
        <f t="shared" si="31"/>
        <v>8077021.1899999995</v>
      </c>
      <c r="F154" s="45">
        <f t="shared" si="26"/>
        <v>113.01940850750196</v>
      </c>
    </row>
    <row r="155" spans="1:6" ht="12.75" customHeight="1" x14ac:dyDescent="0.2">
      <c r="A155" s="63">
        <v>3111</v>
      </c>
      <c r="B155" s="64" t="s">
        <v>311</v>
      </c>
      <c r="C155" s="247" t="s">
        <v>312</v>
      </c>
      <c r="D155" s="194">
        <v>7101124.9000000004</v>
      </c>
      <c r="E155" s="194">
        <v>8010321.0499999998</v>
      </c>
      <c r="F155" s="45">
        <f t="shared" si="26"/>
        <v>112.80355102611981</v>
      </c>
    </row>
    <row r="156" spans="1:6" ht="12.75" customHeight="1" x14ac:dyDescent="0.2">
      <c r="A156" s="63">
        <v>3112</v>
      </c>
      <c r="B156" s="64" t="s">
        <v>313</v>
      </c>
      <c r="C156" s="247" t="s">
        <v>314</v>
      </c>
      <c r="D156" s="194">
        <v>2267.61</v>
      </c>
      <c r="E156" s="194">
        <v>1709.05</v>
      </c>
      <c r="F156" s="45">
        <f t="shared" si="26"/>
        <v>75.367898359947247</v>
      </c>
    </row>
    <row r="157" spans="1:6" ht="12.75" customHeight="1" x14ac:dyDescent="0.2">
      <c r="A157" s="63">
        <v>3113</v>
      </c>
      <c r="B157" s="65" t="s">
        <v>315</v>
      </c>
      <c r="C157" s="247" t="s">
        <v>316</v>
      </c>
      <c r="D157" s="194">
        <v>43186.38</v>
      </c>
      <c r="E157" s="194">
        <v>64991.09</v>
      </c>
      <c r="F157" s="45">
        <f t="shared" si="26"/>
        <v>150.48978404765577</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256047.19</v>
      </c>
      <c r="E159" s="194">
        <v>253523.21</v>
      </c>
      <c r="F159" s="45">
        <f t="shared" si="26"/>
        <v>99.014252021277798</v>
      </c>
    </row>
    <row r="160" spans="1:6" ht="12.75" customHeight="1" x14ac:dyDescent="0.2">
      <c r="A160" s="63">
        <v>313</v>
      </c>
      <c r="B160" s="65" t="s">
        <v>321</v>
      </c>
      <c r="C160" s="247" t="s">
        <v>322</v>
      </c>
      <c r="D160" s="60">
        <f t="shared" ref="D160:E160" si="32">SUM(D161:D163)</f>
        <v>1119173.8</v>
      </c>
      <c r="E160" s="60">
        <f t="shared" si="32"/>
        <v>1272981.23</v>
      </c>
      <c r="F160" s="45">
        <f t="shared" si="26"/>
        <v>113.74294412538963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1119173.8</v>
      </c>
      <c r="E162" s="194">
        <v>1272981.23</v>
      </c>
      <c r="F162" s="45">
        <f t="shared" si="26"/>
        <v>113.74294412538963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1862870.4899999998</v>
      </c>
      <c r="E164" s="60">
        <f>E165+E170+E178+E188+E189+E194</f>
        <v>1870252.6900000002</v>
      </c>
      <c r="F164" s="45">
        <f t="shared" si="26"/>
        <v>100.39628090302726</v>
      </c>
    </row>
    <row r="165" spans="1:6" ht="12.75" customHeight="1" x14ac:dyDescent="0.2">
      <c r="A165" s="63">
        <v>321</v>
      </c>
      <c r="B165" s="64" t="s">
        <v>331</v>
      </c>
      <c r="C165" s="247" t="s">
        <v>332</v>
      </c>
      <c r="D165" s="60">
        <f t="shared" ref="D165:E165" si="33">SUM(D166:D169)</f>
        <v>246488.21</v>
      </c>
      <c r="E165" s="60">
        <f t="shared" si="33"/>
        <v>254954.17000000004</v>
      </c>
      <c r="F165" s="45">
        <f t="shared" si="26"/>
        <v>103.43463080850806</v>
      </c>
    </row>
    <row r="166" spans="1:6" ht="12.75" customHeight="1" x14ac:dyDescent="0.2">
      <c r="A166" s="63">
        <v>3211</v>
      </c>
      <c r="B166" s="64" t="s">
        <v>333</v>
      </c>
      <c r="C166" s="247" t="s">
        <v>334</v>
      </c>
      <c r="D166" s="194">
        <v>58226.9</v>
      </c>
      <c r="E166" s="194">
        <v>34756.800000000003</v>
      </c>
      <c r="F166" s="45">
        <f t="shared" si="26"/>
        <v>59.691998028402679</v>
      </c>
    </row>
    <row r="167" spans="1:6" ht="12.75" customHeight="1" x14ac:dyDescent="0.2">
      <c r="A167" s="63">
        <v>3212</v>
      </c>
      <c r="B167" s="64" t="s">
        <v>335</v>
      </c>
      <c r="C167" s="247" t="s">
        <v>336</v>
      </c>
      <c r="D167" s="194">
        <v>140186.65</v>
      </c>
      <c r="E167" s="194">
        <v>150276.16</v>
      </c>
      <c r="F167" s="45">
        <f t="shared" si="26"/>
        <v>107.1971974506845</v>
      </c>
    </row>
    <row r="168" spans="1:6" ht="12.75" customHeight="1" x14ac:dyDescent="0.2">
      <c r="A168" s="63">
        <v>3213</v>
      </c>
      <c r="B168" s="64" t="s">
        <v>337</v>
      </c>
      <c r="C168" s="247" t="s">
        <v>338</v>
      </c>
      <c r="D168" s="194">
        <v>48074.66</v>
      </c>
      <c r="E168" s="194">
        <v>69921.210000000006</v>
      </c>
      <c r="F168" s="45">
        <f t="shared" si="26"/>
        <v>145.44296309115862</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716868.42999999993</v>
      </c>
      <c r="E170" s="60">
        <f t="shared" si="34"/>
        <v>285887.73</v>
      </c>
      <c r="F170" s="45">
        <f t="shared" si="26"/>
        <v>39.880083713548387</v>
      </c>
    </row>
    <row r="171" spans="1:6" ht="12.75" customHeight="1" x14ac:dyDescent="0.2">
      <c r="A171" s="63">
        <v>3221</v>
      </c>
      <c r="B171" s="64" t="s">
        <v>343</v>
      </c>
      <c r="C171" s="247" t="s">
        <v>344</v>
      </c>
      <c r="D171" s="194">
        <v>83255.199999999997</v>
      </c>
      <c r="E171" s="194">
        <v>74755.649999999994</v>
      </c>
      <c r="F171" s="45">
        <f t="shared" si="26"/>
        <v>89.790968011607674</v>
      </c>
    </row>
    <row r="172" spans="1:6" ht="12.75" customHeight="1" x14ac:dyDescent="0.2">
      <c r="A172" s="63">
        <v>3222</v>
      </c>
      <c r="B172" s="64" t="s">
        <v>345</v>
      </c>
      <c r="C172" s="247" t="s">
        <v>346</v>
      </c>
      <c r="D172" s="194">
        <v>465365.68</v>
      </c>
      <c r="E172" s="194">
        <v>19567.29</v>
      </c>
      <c r="F172" s="45">
        <f t="shared" si="26"/>
        <v>4.2047127325762403</v>
      </c>
    </row>
    <row r="173" spans="1:6" ht="12.75" customHeight="1" x14ac:dyDescent="0.2">
      <c r="A173" s="63">
        <v>3223</v>
      </c>
      <c r="B173" s="65" t="s">
        <v>347</v>
      </c>
      <c r="C173" s="247" t="s">
        <v>348</v>
      </c>
      <c r="D173" s="194">
        <v>80740.72</v>
      </c>
      <c r="E173" s="194">
        <v>86180.4</v>
      </c>
      <c r="F173" s="45">
        <f t="shared" si="26"/>
        <v>106.73722007928588</v>
      </c>
    </row>
    <row r="174" spans="1:6" ht="12.75" customHeight="1" x14ac:dyDescent="0.2">
      <c r="A174" s="63">
        <v>3224</v>
      </c>
      <c r="B174" s="65" t="s">
        <v>349</v>
      </c>
      <c r="C174" s="247" t="s">
        <v>350</v>
      </c>
      <c r="D174" s="194">
        <v>65773.62</v>
      </c>
      <c r="E174" s="194">
        <v>47821.760000000002</v>
      </c>
      <c r="F174" s="45">
        <f t="shared" si="26"/>
        <v>72.706595744616166</v>
      </c>
    </row>
    <row r="175" spans="1:6" ht="12.75" customHeight="1" x14ac:dyDescent="0.2">
      <c r="A175" s="63">
        <v>3225</v>
      </c>
      <c r="B175" s="65" t="s">
        <v>351</v>
      </c>
      <c r="C175" s="247" t="s">
        <v>352</v>
      </c>
      <c r="D175" s="194">
        <v>20049.61</v>
      </c>
      <c r="E175" s="194">
        <v>54304.38</v>
      </c>
      <c r="F175" s="45">
        <f t="shared" si="26"/>
        <v>270.8500564350129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1683.6</v>
      </c>
      <c r="E177" s="194">
        <v>3258.25</v>
      </c>
      <c r="F177" s="45">
        <f t="shared" si="26"/>
        <v>193.52874792112144</v>
      </c>
    </row>
    <row r="178" spans="1:6" ht="12.75" customHeight="1" x14ac:dyDescent="0.2">
      <c r="A178" s="63">
        <v>323</v>
      </c>
      <c r="B178" s="65" t="s">
        <v>357</v>
      </c>
      <c r="C178" s="247" t="s">
        <v>358</v>
      </c>
      <c r="D178" s="60">
        <f t="shared" ref="D178:E178" si="35">SUM(D179:D187)</f>
        <v>834411.71</v>
      </c>
      <c r="E178" s="60">
        <f t="shared" si="35"/>
        <v>832706.41</v>
      </c>
      <c r="F178" s="45">
        <f t="shared" si="26"/>
        <v>99.795628467390529</v>
      </c>
    </row>
    <row r="179" spans="1:6" ht="12.75" customHeight="1" x14ac:dyDescent="0.2">
      <c r="A179" s="63">
        <v>3231</v>
      </c>
      <c r="B179" s="65" t="s">
        <v>359</v>
      </c>
      <c r="C179" s="247" t="s">
        <v>360</v>
      </c>
      <c r="D179" s="194">
        <v>9755.91</v>
      </c>
      <c r="E179" s="194">
        <v>17145.2</v>
      </c>
      <c r="F179" s="45">
        <f t="shared" si="26"/>
        <v>175.74167863377176</v>
      </c>
    </row>
    <row r="180" spans="1:6" ht="12.75" customHeight="1" x14ac:dyDescent="0.2">
      <c r="A180" s="63">
        <v>3232</v>
      </c>
      <c r="B180" s="65" t="s">
        <v>361</v>
      </c>
      <c r="C180" s="247" t="s">
        <v>362</v>
      </c>
      <c r="D180" s="194">
        <v>504423.52</v>
      </c>
      <c r="E180" s="194">
        <v>299369.34000000003</v>
      </c>
      <c r="F180" s="45">
        <f t="shared" si="26"/>
        <v>59.348806732881933</v>
      </c>
    </row>
    <row r="181" spans="1:6" ht="12.75" customHeight="1" x14ac:dyDescent="0.2">
      <c r="A181" s="63">
        <v>3233</v>
      </c>
      <c r="B181" s="65" t="s">
        <v>363</v>
      </c>
      <c r="C181" s="247" t="s">
        <v>364</v>
      </c>
      <c r="D181" s="194">
        <v>5856.15</v>
      </c>
      <c r="E181" s="194">
        <v>2247.37</v>
      </c>
      <c r="F181" s="45">
        <f t="shared" si="26"/>
        <v>38.37623694748256</v>
      </c>
    </row>
    <row r="182" spans="1:6" ht="12.75" customHeight="1" x14ac:dyDescent="0.2">
      <c r="A182" s="63">
        <v>3234</v>
      </c>
      <c r="B182" s="65" t="s">
        <v>365</v>
      </c>
      <c r="C182" s="247" t="s">
        <v>366</v>
      </c>
      <c r="D182" s="194">
        <v>52309.14</v>
      </c>
      <c r="E182" s="194">
        <v>66744.72</v>
      </c>
      <c r="F182" s="45">
        <f t="shared" si="26"/>
        <v>127.59666857455505</v>
      </c>
    </row>
    <row r="183" spans="1:6" ht="12.75" customHeight="1" x14ac:dyDescent="0.2">
      <c r="A183" s="63">
        <v>3235</v>
      </c>
      <c r="B183" s="64" t="s">
        <v>367</v>
      </c>
      <c r="C183" s="247" t="s">
        <v>368</v>
      </c>
      <c r="D183" s="194">
        <v>23264.29</v>
      </c>
      <c r="E183" s="194">
        <v>16980.2</v>
      </c>
      <c r="F183" s="45">
        <f t="shared" si="26"/>
        <v>72.988257969617806</v>
      </c>
    </row>
    <row r="184" spans="1:6" ht="12.75" customHeight="1" x14ac:dyDescent="0.2">
      <c r="A184" s="63">
        <v>3236</v>
      </c>
      <c r="B184" s="64" t="s">
        <v>369</v>
      </c>
      <c r="C184" s="247" t="s">
        <v>370</v>
      </c>
      <c r="D184" s="194">
        <v>30597.19</v>
      </c>
      <c r="E184" s="194">
        <v>52741.53</v>
      </c>
      <c r="F184" s="45">
        <f t="shared" si="26"/>
        <v>172.37377027106083</v>
      </c>
    </row>
    <row r="185" spans="1:6" ht="12.75" customHeight="1" x14ac:dyDescent="0.2">
      <c r="A185" s="63">
        <v>3237</v>
      </c>
      <c r="B185" s="64" t="s">
        <v>371</v>
      </c>
      <c r="C185" s="247" t="s">
        <v>372</v>
      </c>
      <c r="D185" s="194">
        <v>61130.76</v>
      </c>
      <c r="E185" s="194">
        <v>48235.55</v>
      </c>
      <c r="F185" s="45">
        <f t="shared" si="26"/>
        <v>78.905529720225957</v>
      </c>
    </row>
    <row r="186" spans="1:6" ht="12.75" customHeight="1" x14ac:dyDescent="0.2">
      <c r="A186" s="63">
        <v>3238</v>
      </c>
      <c r="B186" s="64" t="s">
        <v>373</v>
      </c>
      <c r="C186" s="247" t="s">
        <v>374</v>
      </c>
      <c r="D186" s="194">
        <v>121143.29</v>
      </c>
      <c r="E186" s="194">
        <v>125681.33</v>
      </c>
      <c r="F186" s="45">
        <f t="shared" si="26"/>
        <v>103.74601019998715</v>
      </c>
    </row>
    <row r="187" spans="1:6" ht="12.75" customHeight="1" x14ac:dyDescent="0.2">
      <c r="A187" s="63">
        <v>3239</v>
      </c>
      <c r="B187" s="64" t="s">
        <v>375</v>
      </c>
      <c r="C187" s="247" t="s">
        <v>376</v>
      </c>
      <c r="D187" s="194">
        <v>25931.46</v>
      </c>
      <c r="E187" s="194">
        <v>203561.17</v>
      </c>
      <c r="F187" s="45">
        <f t="shared" si="26"/>
        <v>784.99694965111883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436638.81</v>
      </c>
      <c r="F189" s="45" t="str">
        <f>IF(D189&lt;&gt;0,IF(E189/D189&gt;=100,"&gt;&gt;100",E189/D189*100),"-")</f>
        <v>-</v>
      </c>
    </row>
    <row r="190" spans="1:6" ht="12.75" customHeight="1" x14ac:dyDescent="0.2">
      <c r="A190" s="70" t="s">
        <v>381</v>
      </c>
      <c r="B190" s="65" t="s">
        <v>382</v>
      </c>
      <c r="C190" s="277" t="s">
        <v>381</v>
      </c>
      <c r="D190" s="192"/>
      <c r="E190" s="192">
        <v>436638.81</v>
      </c>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65102.14</v>
      </c>
      <c r="E194" s="60">
        <f t="shared" si="36"/>
        <v>60065.57</v>
      </c>
      <c r="F194" s="45">
        <f t="shared" si="26"/>
        <v>92.263587648578067</v>
      </c>
    </row>
    <row r="195" spans="1:6" ht="12.75" customHeight="1" x14ac:dyDescent="0.2">
      <c r="A195" s="63">
        <v>3291</v>
      </c>
      <c r="B195" s="183" t="s">
        <v>391</v>
      </c>
      <c r="C195" s="247" t="s">
        <v>392</v>
      </c>
      <c r="D195" s="194">
        <v>8245.84</v>
      </c>
      <c r="E195" s="194">
        <v>8938.02</v>
      </c>
      <c r="F195" s="45">
        <f t="shared" si="26"/>
        <v>108.39429336489673</v>
      </c>
    </row>
    <row r="196" spans="1:6" ht="12.75" customHeight="1" x14ac:dyDescent="0.2">
      <c r="A196" s="63">
        <v>3292</v>
      </c>
      <c r="B196" s="64" t="s">
        <v>393</v>
      </c>
      <c r="C196" s="247" t="s">
        <v>394</v>
      </c>
      <c r="D196" s="194">
        <v>27932.06</v>
      </c>
      <c r="E196" s="194">
        <v>25596.49</v>
      </c>
      <c r="F196" s="45">
        <f t="shared" si="26"/>
        <v>91.638389721345291</v>
      </c>
    </row>
    <row r="197" spans="1:6" ht="12.75" customHeight="1" x14ac:dyDescent="0.2">
      <c r="A197" s="63">
        <v>3293</v>
      </c>
      <c r="B197" s="64" t="s">
        <v>395</v>
      </c>
      <c r="C197" s="247" t="s">
        <v>396</v>
      </c>
      <c r="D197" s="194">
        <v>23589.71</v>
      </c>
      <c r="E197" s="194">
        <v>6556.87</v>
      </c>
      <c r="F197" s="45">
        <f t="shared" si="26"/>
        <v>27.795466752240699</v>
      </c>
    </row>
    <row r="198" spans="1:6" ht="12.75" customHeight="1" x14ac:dyDescent="0.2">
      <c r="A198" s="63">
        <v>3294</v>
      </c>
      <c r="B198" s="64" t="s">
        <v>397</v>
      </c>
      <c r="C198" s="247" t="s">
        <v>398</v>
      </c>
      <c r="D198" s="194">
        <v>2964.65</v>
      </c>
      <c r="E198" s="194">
        <v>3179.5</v>
      </c>
      <c r="F198" s="45">
        <f t="shared" si="26"/>
        <v>107.24706120452667</v>
      </c>
    </row>
    <row r="199" spans="1:6" ht="12.75" customHeight="1" x14ac:dyDescent="0.2">
      <c r="A199" s="63">
        <v>3295</v>
      </c>
      <c r="B199" s="64" t="s">
        <v>399</v>
      </c>
      <c r="C199" s="247" t="s">
        <v>400</v>
      </c>
      <c r="D199" s="194">
        <v>963.73</v>
      </c>
      <c r="E199" s="194">
        <v>3291.27</v>
      </c>
      <c r="F199" s="45">
        <f t="shared" si="26"/>
        <v>341.5137019704689</v>
      </c>
    </row>
    <row r="200" spans="1:6" ht="12.75" customHeight="1" x14ac:dyDescent="0.2">
      <c r="A200" s="63" t="s">
        <v>401</v>
      </c>
      <c r="B200" s="64" t="s">
        <v>402</v>
      </c>
      <c r="C200" s="247" t="s">
        <v>401</v>
      </c>
      <c r="D200" s="194">
        <v>157.63</v>
      </c>
      <c r="E200" s="194">
        <v>9435.7099999999991</v>
      </c>
      <c r="F200" s="45">
        <f t="shared" si="26"/>
        <v>5985.9861701452764</v>
      </c>
    </row>
    <row r="201" spans="1:6" ht="12.75" customHeight="1" x14ac:dyDescent="0.2">
      <c r="A201" s="63">
        <v>3299</v>
      </c>
      <c r="B201" s="64" t="s">
        <v>403</v>
      </c>
      <c r="C201" s="247" t="s">
        <v>404</v>
      </c>
      <c r="D201" s="194">
        <v>1248.52</v>
      </c>
      <c r="E201" s="194">
        <v>3067.71</v>
      </c>
      <c r="F201" s="45">
        <f t="shared" si="26"/>
        <v>245.70771793803866</v>
      </c>
    </row>
    <row r="202" spans="1:6" ht="12.75" customHeight="1" x14ac:dyDescent="0.2">
      <c r="A202" s="63">
        <v>34</v>
      </c>
      <c r="B202" s="183" t="s">
        <v>405</v>
      </c>
      <c r="C202" s="247" t="s">
        <v>406</v>
      </c>
      <c r="D202" s="60">
        <f t="shared" ref="D202:E202" si="37">D203+D208+D216</f>
        <v>19954.760000000002</v>
      </c>
      <c r="E202" s="60">
        <f t="shared" si="37"/>
        <v>26536.06</v>
      </c>
      <c r="F202" s="45">
        <f t="shared" si="26"/>
        <v>132.98110325556408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19954.760000000002</v>
      </c>
      <c r="E216" s="60">
        <f t="shared" si="40"/>
        <v>26536.06</v>
      </c>
      <c r="F216" s="45">
        <f t="shared" si="26"/>
        <v>132.98110325556408</v>
      </c>
    </row>
    <row r="217" spans="1:6" ht="12.75" customHeight="1" x14ac:dyDescent="0.2">
      <c r="A217" s="63">
        <v>3431</v>
      </c>
      <c r="B217" s="182" t="s">
        <v>435</v>
      </c>
      <c r="C217" s="247" t="s">
        <v>436</v>
      </c>
      <c r="D217" s="194">
        <v>19801.060000000001</v>
      </c>
      <c r="E217" s="194">
        <v>26320.75</v>
      </c>
      <c r="F217" s="45">
        <f t="shared" si="26"/>
        <v>132.92596456957352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153.69999999999999</v>
      </c>
      <c r="E219" s="194">
        <v>215.31</v>
      </c>
      <c r="F219" s="45">
        <f t="shared" si="26"/>
        <v>140.08458035133378</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262791.15999999997</v>
      </c>
      <c r="E230" s="60">
        <f>E231+E234+E237+E242+E246+E250+E254+E257</f>
        <v>0</v>
      </c>
      <c r="F230" s="45">
        <f t="shared" ref="F230:F245" si="44">IF(D230&lt;&gt;0,IF(E230/D230&gt;=100,"&gt;&gt;100",E230/D230*100),"-")</f>
        <v>0</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262791.15999999997</v>
      </c>
      <c r="E257" s="60">
        <f t="shared" si="54"/>
        <v>0</v>
      </c>
      <c r="F257" s="45">
        <f t="shared" si="53"/>
        <v>0</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262791.15999999997</v>
      </c>
      <c r="E260" s="194"/>
      <c r="F260" s="45">
        <f t="shared" si="53"/>
        <v>0</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9544.08</v>
      </c>
      <c r="E262" s="60">
        <f t="shared" si="55"/>
        <v>59148.91</v>
      </c>
      <c r="F262" s="45">
        <f t="shared" ref="F262:F268" si="56">IF(D262&lt;&gt;0,IF(E262/D262&gt;=100,"&gt;&gt;100",E262/D262*100),"-")</f>
        <v>619.74449082572653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9544.08</v>
      </c>
      <c r="E269" s="60">
        <f t="shared" si="58"/>
        <v>59148.91</v>
      </c>
      <c r="F269" s="45">
        <f t="shared" ref="F269:F272" si="59">IF(D269&lt;&gt;0,IF(E269/D269&gt;=100,"&gt;&gt;100",E269/D269*100),"-")</f>
        <v>619.74449082572653</v>
      </c>
    </row>
    <row r="270" spans="1:6" ht="12.75" customHeight="1" x14ac:dyDescent="0.2">
      <c r="A270" s="63">
        <v>3721</v>
      </c>
      <c r="B270" s="65" t="s">
        <v>532</v>
      </c>
      <c r="C270" s="247" t="s">
        <v>533</v>
      </c>
      <c r="D270" s="194">
        <v>9544.08</v>
      </c>
      <c r="E270" s="194">
        <v>59148.91</v>
      </c>
      <c r="F270" s="45">
        <f t="shared" si="59"/>
        <v>619.74449082572653</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860</v>
      </c>
      <c r="E273" s="60">
        <f t="shared" si="60"/>
        <v>331.83</v>
      </c>
      <c r="F273" s="45">
        <f t="shared" ref="F273:F277" si="61">IF(D273&lt;&gt;0,IF(E273/D273&gt;=100,"&gt;&gt;100",E273/D273*100),"-")</f>
        <v>38.584883720930229</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860</v>
      </c>
      <c r="E283" s="60">
        <f t="shared" si="65"/>
        <v>331.83</v>
      </c>
      <c r="F283" s="45">
        <f t="shared" ref="F283:F294" si="66">IF(D283&lt;&gt;0,IF(E283/D283&gt;=100,"&gt;&gt;100",E283/D283*100),"-")</f>
        <v>38.584883720930229</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260</v>
      </c>
      <c r="E287" s="194">
        <v>331.83</v>
      </c>
      <c r="F287" s="45">
        <f t="shared" si="66"/>
        <v>127.62692307692308</v>
      </c>
    </row>
    <row r="288" spans="1:6" ht="12.75" customHeight="1" x14ac:dyDescent="0.2">
      <c r="A288" s="63" t="s">
        <v>568</v>
      </c>
      <c r="B288" s="64" t="s">
        <v>303</v>
      </c>
      <c r="C288" s="247" t="s">
        <v>568</v>
      </c>
      <c r="D288" s="194">
        <v>600</v>
      </c>
      <c r="E288" s="194"/>
      <c r="F288" s="45">
        <f t="shared" si="66"/>
        <v>0</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10677820.370000001</v>
      </c>
      <c r="E299" s="60">
        <f>E152-E297+E298</f>
        <v>11559795.119999999</v>
      </c>
      <c r="F299" s="45">
        <f t="shared" si="68"/>
        <v>108.25987626161945</v>
      </c>
    </row>
    <row r="300" spans="1:6" ht="12.75" customHeight="1" x14ac:dyDescent="0.2">
      <c r="A300" s="63" t="s">
        <v>581</v>
      </c>
      <c r="B300" s="64" t="s">
        <v>592</v>
      </c>
      <c r="C300" s="247" t="s">
        <v>593</v>
      </c>
      <c r="D300" s="60">
        <f>IF(D6&gt;=D299,D6-D299,0)</f>
        <v>429040.02999999933</v>
      </c>
      <c r="E300" s="60">
        <f>IF(E6&gt;=E299,E6-E299,0)</f>
        <v>197916.74000000022</v>
      </c>
      <c r="F300" s="45">
        <f t="shared" si="68"/>
        <v>46.130133824575886</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0</v>
      </c>
      <c r="E303" s="194">
        <v>2764.46</v>
      </c>
      <c r="F303" s="45" t="str">
        <f t="shared" si="68"/>
        <v>-</v>
      </c>
    </row>
    <row r="304" spans="1:6" ht="12.75" customHeight="1" x14ac:dyDescent="0.2">
      <c r="A304" s="63">
        <v>96</v>
      </c>
      <c r="B304" s="220" t="s">
        <v>600</v>
      </c>
      <c r="C304" s="247" t="s">
        <v>601</v>
      </c>
      <c r="D304" s="194">
        <v>1295391.53</v>
      </c>
      <c r="E304" s="194">
        <v>2314622.85</v>
      </c>
      <c r="F304" s="45">
        <f t="shared" si="68"/>
        <v>178.68133273960808</v>
      </c>
    </row>
    <row r="305" spans="1:6" ht="12" x14ac:dyDescent="0.2">
      <c r="A305" s="63">
        <v>9661</v>
      </c>
      <c r="B305" s="220" t="s">
        <v>602</v>
      </c>
      <c r="C305" s="247" t="s">
        <v>603</v>
      </c>
      <c r="D305" s="194">
        <v>4135.74</v>
      </c>
      <c r="E305" s="194">
        <v>217.46</v>
      </c>
      <c r="F305" s="45">
        <f t="shared" si="68"/>
        <v>5.2580674800640281</v>
      </c>
    </row>
    <row r="306" spans="1:6" ht="12.75" customHeight="1" x14ac:dyDescent="0.2">
      <c r="A306" s="249" t="s">
        <v>604</v>
      </c>
      <c r="B306" s="184" t="s">
        <v>605</v>
      </c>
      <c r="C306" s="250" t="s">
        <v>604</v>
      </c>
      <c r="D306" s="196">
        <v>1099012.0900000001</v>
      </c>
      <c r="E306" s="196">
        <v>800054.16</v>
      </c>
      <c r="F306" s="61">
        <f t="shared" si="68"/>
        <v>72.797575866522081</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236928.34999999998</v>
      </c>
      <c r="E360" s="60">
        <f t="shared" si="86"/>
        <v>1510264.65</v>
      </c>
      <c r="F360" s="45">
        <f t="shared" si="72"/>
        <v>637.43517818783607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236928.34999999998</v>
      </c>
      <c r="E373" s="60">
        <f t="shared" si="90"/>
        <v>1028068.3</v>
      </c>
      <c r="F373" s="45">
        <f t="shared" si="72"/>
        <v>433.91527438569517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193323.34999999998</v>
      </c>
      <c r="E379" s="60">
        <f t="shared" si="92"/>
        <v>1028068.3</v>
      </c>
      <c r="F379" s="45">
        <f t="shared" si="72"/>
        <v>531.78692589384582</v>
      </c>
    </row>
    <row r="380" spans="1:6" ht="12.75" customHeight="1" x14ac:dyDescent="0.2">
      <c r="A380" s="63">
        <v>4221</v>
      </c>
      <c r="B380" s="64" t="s">
        <v>647</v>
      </c>
      <c r="C380" s="247" t="s">
        <v>739</v>
      </c>
      <c r="D380" s="194">
        <v>21019.17</v>
      </c>
      <c r="E380" s="194">
        <v>34602.879999999997</v>
      </c>
      <c r="F380" s="45">
        <f t="shared" si="72"/>
        <v>164.62533963044211</v>
      </c>
    </row>
    <row r="381" spans="1:6" ht="12.75" customHeight="1" x14ac:dyDescent="0.2">
      <c r="A381" s="63">
        <v>4222</v>
      </c>
      <c r="B381" s="64" t="s">
        <v>740</v>
      </c>
      <c r="C381" s="247" t="s">
        <v>741</v>
      </c>
      <c r="D381" s="194">
        <v>2830.94</v>
      </c>
      <c r="E381" s="194">
        <v>5042.4799999999996</v>
      </c>
      <c r="F381" s="45">
        <f t="shared" si="72"/>
        <v>178.1203416533024</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169006.59</v>
      </c>
      <c r="E383" s="194">
        <v>988193.04</v>
      </c>
      <c r="F383" s="45">
        <f t="shared" si="72"/>
        <v>584.70680936169424</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466.65</v>
      </c>
      <c r="E386" s="194">
        <v>229.9</v>
      </c>
      <c r="F386" s="45">
        <f t="shared" si="72"/>
        <v>49.266045215900576</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43605</v>
      </c>
      <c r="E388" s="60">
        <f t="shared" si="93"/>
        <v>0</v>
      </c>
      <c r="F388" s="45">
        <f t="shared" si="72"/>
        <v>0</v>
      </c>
    </row>
    <row r="389" spans="1:6" ht="12.75" customHeight="1" x14ac:dyDescent="0.2">
      <c r="A389" s="63">
        <v>4231</v>
      </c>
      <c r="B389" s="64" t="s">
        <v>665</v>
      </c>
      <c r="C389" s="247" t="s">
        <v>750</v>
      </c>
      <c r="D389" s="194">
        <v>43605</v>
      </c>
      <c r="E389" s="194"/>
      <c r="F389" s="45">
        <f t="shared" si="72"/>
        <v>0</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482196.35</v>
      </c>
      <c r="F412" s="45" t="str">
        <f t="shared" si="72"/>
        <v>-</v>
      </c>
    </row>
    <row r="413" spans="1:6" ht="12.75" customHeight="1" x14ac:dyDescent="0.2">
      <c r="A413" s="63">
        <v>451</v>
      </c>
      <c r="B413" s="64" t="s">
        <v>784</v>
      </c>
      <c r="C413" s="247" t="s">
        <v>785</v>
      </c>
      <c r="D413" s="194">
        <v>0</v>
      </c>
      <c r="E413" s="194">
        <v>482196.35</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236928.34999999998</v>
      </c>
      <c r="E418" s="60">
        <f t="shared" si="102"/>
        <v>1510264.65</v>
      </c>
      <c r="F418" s="45">
        <f t="shared" si="72"/>
        <v>637.43517818783607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1041014.5</v>
      </c>
      <c r="E420" s="194">
        <v>848902.82</v>
      </c>
      <c r="F420" s="45">
        <f t="shared" si="72"/>
        <v>81.545724867424994</v>
      </c>
    </row>
    <row r="421" spans="1:6" ht="12.75" customHeight="1" x14ac:dyDescent="0.2">
      <c r="A421" s="63">
        <v>97</v>
      </c>
      <c r="B421" s="220" t="s">
        <v>800</v>
      </c>
      <c r="C421" s="247" t="s">
        <v>801</v>
      </c>
      <c r="D421" s="194">
        <v>15410.32</v>
      </c>
      <c r="E421" s="194">
        <v>15410.32</v>
      </c>
      <c r="F421" s="45">
        <f t="shared" si="72"/>
        <v>100</v>
      </c>
    </row>
    <row r="422" spans="1:6" ht="12.75" customHeight="1" x14ac:dyDescent="0.2">
      <c r="A422" s="63" t="s">
        <v>581</v>
      </c>
      <c r="B422" s="64" t="s">
        <v>802</v>
      </c>
      <c r="C422" s="247" t="s">
        <v>803</v>
      </c>
      <c r="D422" s="60">
        <f>D6+D308</f>
        <v>11106860.4</v>
      </c>
      <c r="E422" s="60">
        <f>E6+E308</f>
        <v>11757711.859999999</v>
      </c>
      <c r="F422" s="45">
        <f t="shared" si="72"/>
        <v>105.85990492866912</v>
      </c>
    </row>
    <row r="423" spans="1:6" ht="12.75" customHeight="1" x14ac:dyDescent="0.2">
      <c r="A423" s="63" t="s">
        <v>581</v>
      </c>
      <c r="B423" s="64" t="s">
        <v>804</v>
      </c>
      <c r="C423" s="247" t="s">
        <v>805</v>
      </c>
      <c r="D423" s="60">
        <f t="shared" ref="D423:E423" si="103">D299+D360</f>
        <v>10914748.720000001</v>
      </c>
      <c r="E423" s="60">
        <f t="shared" si="103"/>
        <v>13070059.77</v>
      </c>
      <c r="F423" s="45">
        <f t="shared" si="72"/>
        <v>119.7467766349091</v>
      </c>
    </row>
    <row r="424" spans="1:6" ht="12.75" customHeight="1" x14ac:dyDescent="0.2">
      <c r="A424" s="63" t="s">
        <v>581</v>
      </c>
      <c r="B424" s="64" t="s">
        <v>806</v>
      </c>
      <c r="C424" s="247" t="s">
        <v>807</v>
      </c>
      <c r="D424" s="60">
        <f t="shared" ref="D424:E424" si="104">IF(D422&gt;=D423,D422-D423,0)</f>
        <v>192111.6799999997</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1312347.9100000001</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1041014.5</v>
      </c>
      <c r="E427" s="60">
        <f t="shared" si="107"/>
        <v>851667.27999999991</v>
      </c>
      <c r="F427" s="45">
        <f t="shared" si="72"/>
        <v>81.81127928573521</v>
      </c>
    </row>
    <row r="428" spans="1:6" ht="24" x14ac:dyDescent="0.2">
      <c r="A428" s="249" t="s">
        <v>815</v>
      </c>
      <c r="B428" s="243" t="s">
        <v>816</v>
      </c>
      <c r="C428" s="250" t="s">
        <v>817</v>
      </c>
      <c r="D428" s="81">
        <f t="shared" ref="D428:E428" si="108">D304+D421</f>
        <v>1310801.8500000001</v>
      </c>
      <c r="E428" s="81">
        <f t="shared" si="108"/>
        <v>2330033.17</v>
      </c>
      <c r="F428" s="61">
        <f t="shared" si="72"/>
        <v>177.7563229713171</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11106860.4</v>
      </c>
      <c r="E643" s="60">
        <f>E422+E430</f>
        <v>11757711.859999999</v>
      </c>
      <c r="F643" s="45">
        <f t="shared" si="109"/>
        <v>105.85990492866912</v>
      </c>
    </row>
    <row r="644" spans="1:6" ht="12.75" customHeight="1" x14ac:dyDescent="0.2">
      <c r="A644" s="63" t="s">
        <v>581</v>
      </c>
      <c r="B644" s="64" t="s">
        <v>1237</v>
      </c>
      <c r="C644" s="247" t="s">
        <v>1238</v>
      </c>
      <c r="D644" s="60">
        <f>D423+D535</f>
        <v>10914748.720000001</v>
      </c>
      <c r="E644" s="60">
        <f>E423+E535</f>
        <v>13070059.77</v>
      </c>
      <c r="F644" s="45">
        <f t="shared" si="109"/>
        <v>119.7467766349091</v>
      </c>
    </row>
    <row r="645" spans="1:6" ht="12.75" customHeight="1" x14ac:dyDescent="0.2">
      <c r="A645" s="63" t="s">
        <v>581</v>
      </c>
      <c r="B645" s="64" t="s">
        <v>1239</v>
      </c>
      <c r="C645" s="247" t="s">
        <v>1240</v>
      </c>
      <c r="D645" s="60">
        <f t="shared" ref="D645:E645" si="163">IF(D643&gt;=D644,D643-D644,0)</f>
        <v>192111.6799999997</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1312347.9100000001</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1041014.5</v>
      </c>
      <c r="E648" s="60">
        <f>IF(E427-E426+E642-E641&gt;=0,E427-E426+E642-E641,0)</f>
        <v>851667.27999999991</v>
      </c>
      <c r="F648" s="45">
        <f t="shared" si="109"/>
        <v>81.81127928573521</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848902.8200000003</v>
      </c>
      <c r="E650" s="60">
        <f t="shared" si="166"/>
        <v>2164015.19</v>
      </c>
      <c r="F650" s="45">
        <f t="shared" si="109"/>
        <v>254.91907189093789</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801228.3</v>
      </c>
      <c r="E653" s="194">
        <v>962468.34</v>
      </c>
      <c r="F653" s="45">
        <f t="shared" ref="F653:F740" si="167">IF(D653&lt;&gt;0,IF(E653/D653&gt;=100,"&gt;&gt;100",E653/D653*100),"-")</f>
        <v>120.12410694929272</v>
      </c>
    </row>
    <row r="654" spans="1:6" ht="12.75" customHeight="1" x14ac:dyDescent="0.2">
      <c r="A654" s="63" t="s">
        <v>1256</v>
      </c>
      <c r="B654" s="64" t="s">
        <v>1257</v>
      </c>
      <c r="C654" s="247" t="s">
        <v>1256</v>
      </c>
      <c r="D654" s="194">
        <v>21176431.77</v>
      </c>
      <c r="E654" s="194">
        <v>25603715.57</v>
      </c>
      <c r="F654" s="45">
        <f t="shared" si="167"/>
        <v>120.9066562680876</v>
      </c>
    </row>
    <row r="655" spans="1:6" ht="12.75" customHeight="1" x14ac:dyDescent="0.2">
      <c r="A655" s="63" t="s">
        <v>1258</v>
      </c>
      <c r="B655" s="64" t="s">
        <v>1259</v>
      </c>
      <c r="C655" s="247" t="s">
        <v>1258</v>
      </c>
      <c r="D655" s="194">
        <v>21015191.73</v>
      </c>
      <c r="E655" s="194">
        <v>24643099.190000001</v>
      </c>
      <c r="F655" s="45">
        <f t="shared" si="167"/>
        <v>117.26326129502318</v>
      </c>
    </row>
    <row r="656" spans="1:6" ht="24" x14ac:dyDescent="0.2">
      <c r="A656" s="63">
        <v>11</v>
      </c>
      <c r="B656" s="64" t="s">
        <v>1260</v>
      </c>
      <c r="C656" s="247" t="s">
        <v>1261</v>
      </c>
      <c r="D656" s="60">
        <f t="shared" ref="D656:E656" si="168">+D653+D654-D655</f>
        <v>962468.33999999985</v>
      </c>
      <c r="E656" s="60">
        <f t="shared" si="168"/>
        <v>1923084.7199999988</v>
      </c>
      <c r="F656" s="45">
        <f t="shared" si="167"/>
        <v>199.80758224213372</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251</v>
      </c>
      <c r="E658" s="253">
        <v>260</v>
      </c>
      <c r="F658" s="45">
        <f t="shared" si="167"/>
        <v>103.58565737051792</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247</v>
      </c>
      <c r="E660" s="253">
        <v>244</v>
      </c>
      <c r="F660" s="45">
        <f t="shared" si="167"/>
        <v>98.785425101214571</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103336.57</v>
      </c>
      <c r="E677" s="192"/>
      <c r="F677" s="71">
        <f t="shared" si="167"/>
        <v>0</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834.31</v>
      </c>
      <c r="E683" s="192"/>
      <c r="F683" s="71">
        <f t="shared" si="167"/>
        <v>0</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1100230.33</v>
      </c>
      <c r="E706" s="192">
        <v>305312.32</v>
      </c>
      <c r="F706" s="71">
        <f t="shared" si="167"/>
        <v>27.74985488720348</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1507413.91</v>
      </c>
      <c r="E724" s="192">
        <v>1564790.58</v>
      </c>
      <c r="F724" s="71">
        <f t="shared" si="167"/>
        <v>103.80629829799037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90370.38</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4684.6000000000004</v>
      </c>
      <c r="E732" s="192">
        <v>13981.59</v>
      </c>
      <c r="F732" s="71">
        <f t="shared" si="167"/>
        <v>298.45856636639201</v>
      </c>
    </row>
    <row r="733" spans="1:6" ht="12.75" customHeight="1" x14ac:dyDescent="0.2">
      <c r="A733" s="70">
        <v>31215</v>
      </c>
      <c r="B733" s="65" t="s">
        <v>1395</v>
      </c>
      <c r="C733" s="278" t="s">
        <v>1396</v>
      </c>
      <c r="D733" s="192">
        <v>3606.23</v>
      </c>
      <c r="E733" s="192">
        <v>8509.16</v>
      </c>
      <c r="F733" s="71">
        <f t="shared" si="167"/>
        <v>235.95721848024112</v>
      </c>
    </row>
    <row r="734" spans="1:6" ht="12.75" customHeight="1" x14ac:dyDescent="0.2">
      <c r="A734" s="70">
        <v>32121</v>
      </c>
      <c r="B734" s="65" t="s">
        <v>1397</v>
      </c>
      <c r="C734" s="278" t="s">
        <v>1398</v>
      </c>
      <c r="D734" s="192">
        <v>140186.65</v>
      </c>
      <c r="E734" s="192">
        <v>150276.16</v>
      </c>
      <c r="F734" s="71">
        <f t="shared" si="167"/>
        <v>107.1971974506845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2090.35</v>
      </c>
      <c r="E736" s="194">
        <v>1864.3</v>
      </c>
      <c r="F736" s="45">
        <f t="shared" si="167"/>
        <v>89.186021479656517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1996.21</v>
      </c>
      <c r="E738" s="194">
        <v>10109.9</v>
      </c>
      <c r="F738" s="45">
        <f t="shared" si="167"/>
        <v>506.45473171660296</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8245.84</v>
      </c>
      <c r="E741" s="192">
        <v>8938.02</v>
      </c>
      <c r="F741" s="71">
        <f t="shared" ref="F741:F1006" si="169">IF(D741&lt;&gt;0,IF(E741/D741&gt;=100,"&gt;&gt;100",E741/D741*100),"-")</f>
        <v>108.39429336489673</v>
      </c>
    </row>
    <row r="742" spans="1:6" ht="12.75" customHeight="1" x14ac:dyDescent="0.2">
      <c r="A742" s="70" t="s">
        <v>1413</v>
      </c>
      <c r="B742" s="65" t="s">
        <v>1414</v>
      </c>
      <c r="C742" s="278" t="s">
        <v>1413</v>
      </c>
      <c r="D742" s="192">
        <v>3644.48</v>
      </c>
      <c r="E742" s="192">
        <v>941.16</v>
      </c>
      <c r="F742" s="71">
        <f t="shared" si="169"/>
        <v>25.824260251119501</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3153.27</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9544.08</v>
      </c>
      <c r="E846" s="194">
        <v>59148.91</v>
      </c>
      <c r="F846" s="45">
        <f t="shared" si="169"/>
        <v>619.74449082572653</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topLeftCell="A367" zoomScaleNormal="100" workbookViewId="0">
      <selection activeCell="D404" sqref="D4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4572801.58</v>
      </c>
      <c r="E6" s="180">
        <f t="shared" si="0"/>
        <v>7731964.0900000017</v>
      </c>
      <c r="F6" s="181">
        <f t="shared" ref="F6:F298" si="1">IF(D6&gt;0,IF(E6/D6&gt;=100,"&gt;&gt;100",E6/D6*100),"-")</f>
        <v>169.08593024935058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2289232.4700000007</v>
      </c>
      <c r="E7" s="79">
        <f t="shared" si="2"/>
        <v>3454399.4600000004</v>
      </c>
      <c r="F7" s="71">
        <f t="shared" si="1"/>
        <v>150.89771376517297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15810.6</v>
      </c>
      <c r="E8" s="79">
        <f>E9+E10-E11</f>
        <v>15810.6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15810.6</v>
      </c>
      <c r="E10" s="192">
        <v>15810.6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1541377.7700000007</v>
      </c>
      <c r="E12" s="79">
        <f t="shared" si="3"/>
        <v>1319175.9300000004</v>
      </c>
      <c r="F12" s="71">
        <f t="shared" si="1"/>
        <v>85.584206265022218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697636.12</v>
      </c>
      <c r="E13" s="79">
        <f t="shared" si="4"/>
        <v>676261.04</v>
      </c>
      <c r="F13" s="71">
        <f t="shared" si="1"/>
        <v>96.936070339935966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1710006.24</v>
      </c>
      <c r="E15" s="192">
        <v>1710006.24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1012370.12</v>
      </c>
      <c r="E18" s="192">
        <v>1033745.2</v>
      </c>
      <c r="F18" s="71">
        <f t="shared" si="1"/>
        <v>102.11138985413753</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799181.06000000052</v>
      </c>
      <c r="E19" s="79">
        <f t="shared" si="5"/>
        <v>607075.30000000028</v>
      </c>
      <c r="F19" s="71">
        <f t="shared" si="1"/>
        <v>75.962173077525122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1138468.1100000001</v>
      </c>
      <c r="E20" s="192">
        <v>1173070.99</v>
      </c>
      <c r="F20" s="71">
        <f t="shared" si="1"/>
        <v>103.03942461769964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80575.55</v>
      </c>
      <c r="E21" s="192">
        <v>85618.03</v>
      </c>
      <c r="F21" s="71">
        <f t="shared" si="1"/>
        <v>106.25807704694539</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246347.15</v>
      </c>
      <c r="E22" s="192">
        <v>246347.15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2626398.2000000002</v>
      </c>
      <c r="E23" s="192">
        <v>2702341.24</v>
      </c>
      <c r="F23" s="71">
        <f t="shared" si="1"/>
        <v>102.89152802495829</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31342.18</v>
      </c>
      <c r="E24" s="192">
        <v>31342.18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132394.71</v>
      </c>
      <c r="E26" s="192">
        <v>132624.60999999999</v>
      </c>
      <c r="F26" s="71">
        <f t="shared" si="1"/>
        <v>100.17364742141133</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3456344.84</v>
      </c>
      <c r="E28" s="192">
        <v>3764268.9</v>
      </c>
      <c r="F28" s="71">
        <f t="shared" si="1"/>
        <v>108.90895076314202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43604.99</v>
      </c>
      <c r="E29" s="79">
        <f t="shared" si="6"/>
        <v>34883.99</v>
      </c>
      <c r="F29" s="71">
        <f t="shared" si="1"/>
        <v>79.999995413368978</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87372.479999999996</v>
      </c>
      <c r="E30" s="192">
        <v>87372.479999999996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43767.49</v>
      </c>
      <c r="E34" s="192">
        <v>52488.49</v>
      </c>
      <c r="F34" s="71">
        <f t="shared" si="1"/>
        <v>119.9257485407548</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955.6</v>
      </c>
      <c r="E35" s="79">
        <f t="shared" si="7"/>
        <v>955.6</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955.6</v>
      </c>
      <c r="E37" s="192">
        <v>955.6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26495.180000000051</v>
      </c>
      <c r="E52" s="79">
        <f t="shared" si="10"/>
        <v>28442.010000000126</v>
      </c>
      <c r="F52" s="71">
        <f t="shared" si="1"/>
        <v>107.34786478144353</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26489.21</v>
      </c>
      <c r="E53" s="192">
        <v>28436.04</v>
      </c>
      <c r="F53" s="71">
        <f t="shared" si="1"/>
        <v>107.34952080488623</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630865.92000000004</v>
      </c>
      <c r="E54" s="192">
        <v>659677.79</v>
      </c>
      <c r="F54" s="71">
        <f t="shared" si="1"/>
        <v>104.56703541697101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630859.94999999995</v>
      </c>
      <c r="E55" s="192">
        <v>659671.81999999995</v>
      </c>
      <c r="F55" s="71">
        <f t="shared" si="1"/>
        <v>104.56707863607446</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571625</v>
      </c>
      <c r="E56" s="79">
        <f t="shared" si="11"/>
        <v>1966071.35</v>
      </c>
      <c r="F56" s="71">
        <f t="shared" si="1"/>
        <v>343.9442554122021</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482196.35</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571625</v>
      </c>
      <c r="E58" s="192">
        <v>1483875</v>
      </c>
      <c r="F58" s="71">
        <f t="shared" si="1"/>
        <v>259.58889131860923</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133923.91999999998</v>
      </c>
      <c r="E63" s="79">
        <f>SUM(E64:E68)</f>
        <v>124899.57</v>
      </c>
      <c r="F63" s="71">
        <f>IF(D63&gt;0,IF(E63/D63&gt;=100,"&gt;&gt;100",E63/D63*100),"-")</f>
        <v>93.261584637008852</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71235.839999999997</v>
      </c>
      <c r="E64" s="192">
        <v>66363.72</v>
      </c>
      <c r="F64" s="71">
        <f t="shared" si="1"/>
        <v>93.160577596895052</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62688.08</v>
      </c>
      <c r="E68" s="192">
        <v>58535.85</v>
      </c>
      <c r="F68" s="71">
        <f t="shared" si="1"/>
        <v>93.376364374215953</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2283569.11</v>
      </c>
      <c r="E69" s="79">
        <f>E70+E82+E88+E119+E135+E147+E165+E171</f>
        <v>4277564.6300000008</v>
      </c>
      <c r="F69" s="71">
        <f t="shared" si="1"/>
        <v>187.31925437544567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962468.34000000008</v>
      </c>
      <c r="E70" s="79">
        <f t="shared" si="12"/>
        <v>1923084.72</v>
      </c>
      <c r="F70" s="71">
        <f t="shared" si="1"/>
        <v>199.80758224213378</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952544.39</v>
      </c>
      <c r="E71" s="79">
        <f t="shared" si="13"/>
        <v>1906618.03</v>
      </c>
      <c r="F71" s="71">
        <f t="shared" si="1"/>
        <v>200.16054369917606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952439.52</v>
      </c>
      <c r="E73" s="192">
        <v>1902222.57</v>
      </c>
      <c r="F73" s="71">
        <f t="shared" si="1"/>
        <v>199.72108780198454</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104.87</v>
      </c>
      <c r="E75" s="192">
        <v>4395.46</v>
      </c>
      <c r="F75" s="71">
        <f t="shared" si="1"/>
        <v>4191.3416611042248</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9320.39</v>
      </c>
      <c r="E76" s="79">
        <f>SUM(E77:E79)</f>
        <v>15005.84</v>
      </c>
      <c r="F76" s="71">
        <f t="shared" si="1"/>
        <v>161.00012982289368</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9320.39</v>
      </c>
      <c r="E77" s="192">
        <v>15005.84</v>
      </c>
      <c r="F77" s="71">
        <f t="shared" ref="F77:F79" si="14">IF(D77&gt;0,IF(E77/D77&gt;=100,"&gt;&gt;100",E77/D77*100),"-")</f>
        <v>161.00012982289368</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584.88</v>
      </c>
      <c r="E80" s="192">
        <v>1432.96</v>
      </c>
      <c r="F80" s="71">
        <f t="shared" si="1"/>
        <v>245.00068390097115</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18.68</v>
      </c>
      <c r="E81" s="192">
        <v>27.89</v>
      </c>
      <c r="F81" s="71">
        <f t="shared" si="1"/>
        <v>149.30406852248396</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7552.01</v>
      </c>
      <c r="E82" s="79">
        <f>SUM(E83:E85)-E86+E87</f>
        <v>21699.83</v>
      </c>
      <c r="F82" s="71">
        <f t="shared" si="1"/>
        <v>287.33847015562748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3458.29</v>
      </c>
      <c r="E83" s="192">
        <v>4018.43</v>
      </c>
      <c r="F83" s="71">
        <f t="shared" si="1"/>
        <v>116.19702222774839</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1258.04</v>
      </c>
      <c r="E84" s="192">
        <v>3000.31</v>
      </c>
      <c r="F84" s="71">
        <f t="shared" si="1"/>
        <v>238.49082700073131</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2835.68</v>
      </c>
      <c r="E87" s="192">
        <v>14681.09</v>
      </c>
      <c r="F87" s="71">
        <f t="shared" si="1"/>
        <v>517.72731760988552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2746.91</v>
      </c>
      <c r="E119" s="79">
        <f t="shared" si="18"/>
        <v>2746.91</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2746.91</v>
      </c>
      <c r="E120" s="79">
        <f t="shared" si="19"/>
        <v>2746.91</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2746.91</v>
      </c>
      <c r="E124" s="192">
        <v>2746.91</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1295391.53</v>
      </c>
      <c r="E147" s="79">
        <f t="shared" si="24"/>
        <v>2314622.85</v>
      </c>
      <c r="F147" s="71">
        <f t="shared" si="1"/>
        <v>178.68133273960808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1221040.96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1221040.96</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288799.08</v>
      </c>
      <c r="E159" s="192">
        <v>288799.08</v>
      </c>
      <c r="F159" s="71">
        <f t="shared" si="1"/>
        <v>100</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192243.7</v>
      </c>
      <c r="E160" s="192">
        <v>293310.27</v>
      </c>
      <c r="F160" s="71">
        <f t="shared" si="1"/>
        <v>152.57211029542191</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4135.74</v>
      </c>
      <c r="E161" s="192">
        <v>217.46</v>
      </c>
      <c r="F161" s="71">
        <f t="shared" si="1"/>
        <v>5.2580674800640281</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1099012.0900000001</v>
      </c>
      <c r="E162" s="192">
        <v>800054.16</v>
      </c>
      <c r="F162" s="71">
        <f t="shared" si="1"/>
        <v>72.797575866522081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288799.08</v>
      </c>
      <c r="E164" s="192">
        <v>288799.08</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15410.32</v>
      </c>
      <c r="E165" s="79">
        <f t="shared" si="26"/>
        <v>15410.32</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15410.32</v>
      </c>
      <c r="E167" s="192">
        <v>15410.32</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4572801.58</v>
      </c>
      <c r="E176" s="79">
        <f>E177+E251</f>
        <v>7731964.0899999999</v>
      </c>
      <c r="F176" s="71">
        <f t="shared" si="1"/>
        <v>169.08593024935055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1933188.79</v>
      </c>
      <c r="E177" s="79">
        <f>E178+E197+E203+E219+E247+E248</f>
        <v>4214041.01</v>
      </c>
      <c r="F177" s="71">
        <f t="shared" si="1"/>
        <v>217.98393575414843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1173493.1300000001</v>
      </c>
      <c r="E178" s="79">
        <f>SUM(E179:E181)+E185+E186+SUM(E194:E196)</f>
        <v>1171610.9900000002</v>
      </c>
      <c r="F178" s="71">
        <f t="shared" si="1"/>
        <v>99.83961218418041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723498.1</v>
      </c>
      <c r="E179" s="192">
        <v>816550.79</v>
      </c>
      <c r="F179" s="71">
        <f t="shared" si="1"/>
        <v>112.86149749391188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449927.92</v>
      </c>
      <c r="E180" s="192">
        <v>351465.37</v>
      </c>
      <c r="F180" s="71">
        <f t="shared" si="1"/>
        <v>78.115927991310258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67.11</v>
      </c>
      <c r="E181" s="79">
        <f t="shared" si="28"/>
        <v>86.51</v>
      </c>
      <c r="F181" s="71">
        <f t="shared" si="1"/>
        <v>128.90776337356579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67.11</v>
      </c>
      <c r="E184" s="192">
        <v>86.51</v>
      </c>
      <c r="F184" s="71">
        <f t="shared" si="1"/>
        <v>128.90776337356579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3508.32</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13944.7</v>
      </c>
      <c r="E197" s="79">
        <f>SUM(E198:E202)</f>
        <v>120893.29</v>
      </c>
      <c r="F197" s="71">
        <f t="shared" si="1"/>
        <v>866.94794438030215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13944.7</v>
      </c>
      <c r="E199" s="192">
        <v>1437.81</v>
      </c>
      <c r="F199" s="71">
        <f t="shared" ref="F199:F202" si="30">IF(D199&gt;0,IF(E199/D199&gt;=100,"&gt;&gt;100",E199/D199*100),"-")</f>
        <v>10.310799084957008</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v>119455.48</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745750.96</v>
      </c>
      <c r="E247" s="192">
        <v>2921536.73</v>
      </c>
      <c r="F247" s="71">
        <f>IF(D247&gt;0,IF(E247/D247&gt;=100,"&gt;&gt;100",E247/D247*100),"-")</f>
        <v>391.75768945708097</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2639612.7899999996</v>
      </c>
      <c r="E251" s="79">
        <f>+E252+E255-E264+E274+E291</f>
        <v>3517923.08</v>
      </c>
      <c r="F251" s="71">
        <f t="shared" si="1"/>
        <v>133.27420951010018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2177713.7599999998</v>
      </c>
      <c r="E252" s="79">
        <f>E253-E254</f>
        <v>3351905.1</v>
      </c>
      <c r="F252" s="71">
        <f t="shared" si="1"/>
        <v>153.91853427054622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2177713.7599999998</v>
      </c>
      <c r="E253" s="192">
        <v>3351905.1</v>
      </c>
      <c r="F253" s="71">
        <f t="shared" si="1"/>
        <v>153.91853427054622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-848902.82000000007</v>
      </c>
      <c r="E255" s="79">
        <f>E256-E260</f>
        <v>-2164015.19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236685.03</v>
      </c>
      <c r="E256" s="79">
        <f>SUM(E257:E259)</f>
        <v>187584.15</v>
      </c>
      <c r="F256" s="71">
        <f t="shared" si="1"/>
        <v>79.254758951168142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236685.03</v>
      </c>
      <c r="E257" s="192">
        <v>187584.15</v>
      </c>
      <c r="F257" s="71">
        <f t="shared" si="1"/>
        <v>79.254758951168142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1085587.8500000001</v>
      </c>
      <c r="E260" s="79">
        <f>SUM(E261:E263)</f>
        <v>2351599.34</v>
      </c>
      <c r="F260" s="71">
        <f t="shared" si="1"/>
        <v>216.61990229533239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1085587.8500000001</v>
      </c>
      <c r="E262" s="192">
        <v>2351599.34</v>
      </c>
      <c r="F262" s="71">
        <f t="shared" si="1"/>
        <v>216.61990229533239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1295391.53</v>
      </c>
      <c r="E274" s="79">
        <f>SUM(E275:E277)+SUM(E286:E290)</f>
        <v>2314622.85</v>
      </c>
      <c r="F274" s="71">
        <f t="shared" si="1"/>
        <v>178.68133273960808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1221040.96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1221040.96</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192243.7</v>
      </c>
      <c r="E287" s="192">
        <v>293310.27</v>
      </c>
      <c r="F287" s="71">
        <f t="shared" si="39"/>
        <v>152.57211029542191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4135.74</v>
      </c>
      <c r="E288" s="192">
        <v>217.46</v>
      </c>
      <c r="F288" s="71">
        <f t="shared" si="39"/>
        <v>5.2580674800640281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1099012.0900000001</v>
      </c>
      <c r="E289" s="192">
        <v>800054.16</v>
      </c>
      <c r="F289" s="71">
        <f t="shared" si="39"/>
        <v>72.797575866522081</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15410.32</v>
      </c>
      <c r="E291" s="79">
        <f>SUM(E292:E295)</f>
        <v>15410.32</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15410.32</v>
      </c>
      <c r="E293" s="192">
        <v>15410.32</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161753.17000000001</v>
      </c>
      <c r="E297" s="79">
        <f t="shared" si="42"/>
        <v>8901869.6500000004</v>
      </c>
      <c r="F297" s="71">
        <f t="shared" si="1"/>
        <v>5503.3664255235308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161753.17000000001</v>
      </c>
      <c r="E298" s="193">
        <v>8901869.6500000004</v>
      </c>
      <c r="F298" s="75">
        <f t="shared" si="1"/>
        <v>5503.3664255235308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1584190.61</v>
      </c>
      <c r="E303" s="192">
        <v>2603421.9300000002</v>
      </c>
      <c r="F303" s="71">
        <f t="shared" si="43"/>
        <v>164.33766956868908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15410.32</v>
      </c>
      <c r="E306" s="192">
        <v>15410.32</v>
      </c>
      <c r="F306" s="71">
        <f t="shared" si="43"/>
        <v>100</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2735.68</v>
      </c>
      <c r="E308" s="192">
        <v>9538.91</v>
      </c>
      <c r="F308" s="71">
        <f t="shared" si="43"/>
        <v>348.68515323429642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100</v>
      </c>
      <c r="E309" s="192">
        <v>5142.18</v>
      </c>
      <c r="F309" s="71">
        <f t="shared" si="43"/>
        <v>5142.18</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322052.95</v>
      </c>
      <c r="E336" s="192">
        <v>238748.83</v>
      </c>
      <c r="F336" s="71">
        <f t="shared" si="43"/>
        <v>74.133408807464733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851440.18</v>
      </c>
      <c r="E337" s="192">
        <v>932862.16</v>
      </c>
      <c r="F337" s="71">
        <f t="shared" si="43"/>
        <v>109.56285384605647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13007.25</v>
      </c>
      <c r="E338" s="192">
        <v>812.81</v>
      </c>
      <c r="F338" s="71">
        <f t="shared" si="43"/>
        <v>6.2488996521170881</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937.45</v>
      </c>
      <c r="E339" s="192">
        <v>120080.48</v>
      </c>
      <c r="F339" s="71" t="str">
        <f t="shared" si="43"/>
        <v>&gt;&gt;100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7110.67</v>
      </c>
      <c r="E367" s="192">
        <v>3194.98</v>
      </c>
      <c r="F367" s="71">
        <f t="shared" si="44"/>
        <v>44.932193450124949</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2168283.42</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738640.29</v>
      </c>
      <c r="E379" s="192">
        <v>750058.33</v>
      </c>
      <c r="F379" s="71">
        <f t="shared" si="44"/>
        <v>101.54581873674937</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2764.46</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158965.99</v>
      </c>
      <c r="E387" s="192">
        <v>158965.99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2787.18</v>
      </c>
      <c r="E392" s="288">
        <v>2787.18</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8740116.4800000004</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71"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7" workbookViewId="0">
      <selection activeCell="E98" sqref="E9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10914748.720000001</v>
      </c>
      <c r="E89" s="60">
        <f t="shared" si="17"/>
        <v>13070059.77</v>
      </c>
      <c r="F89" s="45">
        <f t="shared" si="1"/>
        <v>119.7467766349091</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10914748.720000001</v>
      </c>
      <c r="E94" s="60">
        <f t="shared" si="19"/>
        <v>13070059.77</v>
      </c>
      <c r="F94" s="45">
        <f t="shared" si="1"/>
        <v>119.7467766349091</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10914748.720000001</v>
      </c>
      <c r="E97" s="194">
        <v>13070059.77</v>
      </c>
      <c r="F97" s="45">
        <f t="shared" si="1"/>
        <v>119.7467766349091</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10914748.720000001</v>
      </c>
      <c r="E141" s="81">
        <f t="shared" si="28"/>
        <v>13070059.77</v>
      </c>
      <c r="F141" s="61">
        <f t="shared" si="1"/>
        <v>119.7467766349091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tabSelected="1" topLeftCell="A85"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1933188.79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15268842.730000002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11273564.300000003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9441843.6300000008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1771832.39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382.58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2764.46</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56448.22</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293.02</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1510264.65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2485013.7799999998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12987990.51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11275446.439999999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9348790.9399999995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1870294.94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363.18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2764.46</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52939.9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293.02</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1403316.06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309228.01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4214041.0100000035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239561.63999999998</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238748.83</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238748.83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151883.74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86865.09</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812.81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812.81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3974479.37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11418.04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932862.16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120080.48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2910118.69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25909</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Vlatka Blaževac</cp:lastModifiedBy>
  <cp:lastPrinted>2026-02-05T15:01:31Z</cp:lastPrinted>
  <dcterms:created xsi:type="dcterms:W3CDTF">2022-04-01T05:14:30Z</dcterms:created>
  <dcterms:modified xsi:type="dcterms:W3CDTF">2026-02-05T15:09:18Z</dcterms:modified>
</cp:coreProperties>
</file>